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400" windowHeight="12840" tabRatio="831"/>
  </bookViews>
  <sheets>
    <sheet name="Declaration" sheetId="1" r:id="rId1"/>
    <sheet name="Key risks" sheetId="12" r:id="rId2"/>
    <sheet name="Pension assumptions" sheetId="14" r:id="rId3"/>
    <sheet name="SOCIE" sheetId="2" r:id="rId4"/>
    <sheet name="Income" sheetId="15" r:id="rId5"/>
    <sheet name="Expenditure" sheetId="16" r:id="rId6"/>
    <sheet name="Adjusted operating result" sheetId="9" r:id="rId7"/>
    <sheet name="Balance sheet" sheetId="6" r:id="rId8"/>
    <sheet name="Cashflow" sheetId="13" r:id="rId9"/>
    <sheet name="Capital expenditure" sheetId="3" r:id="rId10"/>
    <sheet name="ALF funding" sheetId="11" r:id="rId11"/>
    <sheet name="Summary" sheetId="7" r:id="rId12"/>
  </sheets>
  <definedNames>
    <definedName name="_xlnm.Print_Area" localSheetId="6">'Adjusted operating result'!$A$1:$J$44</definedName>
    <definedName name="_xlnm.Print_Area" localSheetId="7">'Balance sheet'!$A$1:$L$58</definedName>
    <definedName name="_xlnm.Print_Area" localSheetId="9">'Capital expenditure'!$A$1:$H$47</definedName>
    <definedName name="_xlnm.Print_Area" localSheetId="8">Cashflow!$A$1:$L$61</definedName>
    <definedName name="_xlnm.Print_Area" localSheetId="0">Declaration!$B$1:$N$21</definedName>
    <definedName name="_xlnm.Print_Area" localSheetId="5">Expenditure!$A$1:$Q$67</definedName>
    <definedName name="_xlnm.Print_Area" localSheetId="4">Income!$A$1:$L$58</definedName>
    <definedName name="_xlnm.Print_Area" localSheetId="2">'Pension assumptions'!$A$1:$F$7</definedName>
    <definedName name="_xlnm.Print_Area" localSheetId="3">SOCIE!$A$1:$K$48</definedName>
    <definedName name="_xlnm.Print_Area" localSheetId="11">Summary!$A$1:$F$41</definedName>
  </definedNames>
  <calcPr calcId="145621"/>
</workbook>
</file>

<file path=xl/calcChain.xml><?xml version="1.0" encoding="utf-8"?>
<calcChain xmlns="http://schemas.openxmlformats.org/spreadsheetml/2006/main">
  <c r="H28" i="16" l="1"/>
  <c r="G28" i="16"/>
  <c r="E28" i="16"/>
  <c r="C15" i="9"/>
  <c r="F22" i="2" l="1"/>
  <c r="F23" i="2"/>
  <c r="F24" i="2"/>
  <c r="J6" i="6" l="1"/>
  <c r="J8" i="15"/>
  <c r="K8" i="15"/>
  <c r="J9" i="15"/>
  <c r="K9" i="15"/>
  <c r="J10" i="15"/>
  <c r="K10" i="15"/>
  <c r="J11" i="15"/>
  <c r="K11" i="15"/>
  <c r="J12" i="15"/>
  <c r="K12" i="15"/>
  <c r="J13" i="15"/>
  <c r="K13" i="15"/>
  <c r="J17" i="15"/>
  <c r="K17" i="15"/>
  <c r="J18" i="15"/>
  <c r="K18" i="15"/>
  <c r="J19" i="15"/>
  <c r="K19" i="15"/>
  <c r="J20" i="15"/>
  <c r="K20" i="15"/>
  <c r="J21" i="15"/>
  <c r="K21" i="15"/>
  <c r="J22" i="15"/>
  <c r="K22" i="15"/>
  <c r="J23" i="15"/>
  <c r="K23" i="15"/>
  <c r="J24" i="15"/>
  <c r="K24" i="15"/>
  <c r="J25" i="15"/>
  <c r="K25" i="15"/>
  <c r="J27" i="15"/>
  <c r="K27" i="15"/>
  <c r="J28" i="15"/>
  <c r="K28" i="15"/>
  <c r="J29" i="15"/>
  <c r="K29" i="15"/>
  <c r="J32" i="15"/>
  <c r="K32" i="15"/>
  <c r="J33" i="15"/>
  <c r="K33" i="15"/>
  <c r="J34" i="15"/>
  <c r="K34" i="15"/>
  <c r="J38" i="15"/>
  <c r="K38" i="15"/>
  <c r="J39" i="15"/>
  <c r="K39" i="15"/>
  <c r="J40" i="15"/>
  <c r="K40" i="15"/>
  <c r="J41" i="15"/>
  <c r="K41" i="15"/>
  <c r="J42" i="15"/>
  <c r="K42" i="15"/>
  <c r="J46" i="15"/>
  <c r="K46" i="15"/>
  <c r="J47" i="15"/>
  <c r="K47" i="15"/>
  <c r="J48" i="15"/>
  <c r="K48" i="15"/>
  <c r="J49" i="15"/>
  <c r="K49" i="15"/>
  <c r="J50" i="15"/>
  <c r="K50" i="15"/>
  <c r="J51" i="15"/>
  <c r="K51" i="15"/>
  <c r="J54" i="15"/>
  <c r="K54" i="15"/>
  <c r="J55" i="15"/>
  <c r="K55" i="15"/>
  <c r="J56" i="15"/>
  <c r="K56" i="15"/>
  <c r="J57" i="15"/>
  <c r="K57" i="15"/>
  <c r="K7" i="15"/>
  <c r="J7" i="15"/>
  <c r="K64" i="16"/>
  <c r="J64" i="16"/>
  <c r="K63" i="16"/>
  <c r="J63" i="16"/>
  <c r="K62" i="16"/>
  <c r="J62" i="16"/>
  <c r="K61" i="16"/>
  <c r="J61" i="16"/>
  <c r="K60" i="16"/>
  <c r="J60" i="16"/>
  <c r="K59" i="16"/>
  <c r="J59" i="16"/>
  <c r="K57" i="16"/>
  <c r="J57" i="16"/>
  <c r="K56" i="16"/>
  <c r="J56" i="16"/>
  <c r="K55" i="16"/>
  <c r="J55" i="16"/>
  <c r="K54" i="16"/>
  <c r="J54" i="16"/>
  <c r="K52" i="16"/>
  <c r="J52" i="16"/>
  <c r="K51" i="16"/>
  <c r="J51" i="16"/>
  <c r="K50" i="16"/>
  <c r="J50" i="16"/>
  <c r="K49" i="16"/>
  <c r="J49" i="16"/>
  <c r="K48" i="16"/>
  <c r="J48" i="16"/>
  <c r="K47" i="16"/>
  <c r="J47" i="16"/>
  <c r="K46" i="16"/>
  <c r="J46" i="16"/>
  <c r="K45" i="16"/>
  <c r="J45" i="16"/>
  <c r="K44" i="16"/>
  <c r="J44" i="16"/>
  <c r="K43" i="16"/>
  <c r="J43" i="16"/>
  <c r="K42" i="16"/>
  <c r="J42" i="16"/>
  <c r="K41" i="16"/>
  <c r="J41" i="16"/>
  <c r="K40" i="16"/>
  <c r="J40" i="16"/>
  <c r="K39" i="16"/>
  <c r="J39" i="16"/>
  <c r="K38" i="16"/>
  <c r="J38" i="16"/>
  <c r="K37" i="16"/>
  <c r="J37" i="16"/>
  <c r="K36" i="16"/>
  <c r="J36" i="16"/>
  <c r="K33" i="16"/>
  <c r="J33" i="16"/>
  <c r="K24" i="16"/>
  <c r="J24" i="16"/>
  <c r="K23" i="16"/>
  <c r="J23" i="16"/>
  <c r="K22" i="16"/>
  <c r="J22" i="16"/>
  <c r="K18" i="16"/>
  <c r="J18" i="16"/>
  <c r="K14" i="16"/>
  <c r="J14" i="16"/>
  <c r="K13" i="16"/>
  <c r="J13" i="16"/>
  <c r="K12" i="16"/>
  <c r="J12" i="16"/>
  <c r="K11" i="16"/>
  <c r="J11" i="16"/>
  <c r="K10" i="16"/>
  <c r="J10" i="16"/>
  <c r="K9" i="16"/>
  <c r="J9" i="16"/>
  <c r="K8" i="16"/>
  <c r="J8" i="16"/>
  <c r="K7" i="16"/>
  <c r="J7" i="16"/>
  <c r="E15" i="16"/>
  <c r="C34" i="7" l="1"/>
  <c r="D34" i="7"/>
  <c r="E34" i="7"/>
  <c r="C16" i="9"/>
  <c r="C14" i="9"/>
  <c r="C7" i="14" l="1"/>
  <c r="G24" i="2" l="1"/>
  <c r="G23" i="2"/>
  <c r="F11" i="9" s="1"/>
  <c r="E11" i="9"/>
  <c r="D24" i="2"/>
  <c r="D23" i="2"/>
  <c r="C11" i="9" s="1"/>
  <c r="G21" i="2"/>
  <c r="F21" i="2"/>
  <c r="G20" i="2"/>
  <c r="F20" i="2"/>
  <c r="G19" i="2"/>
  <c r="F19" i="2"/>
  <c r="D21" i="2"/>
  <c r="D20" i="2"/>
  <c r="D19" i="2"/>
  <c r="G13" i="2"/>
  <c r="F13" i="2"/>
  <c r="G11" i="2"/>
  <c r="G9" i="2"/>
  <c r="G8" i="2"/>
  <c r="F11" i="2"/>
  <c r="F9" i="2"/>
  <c r="F8" i="2"/>
  <c r="D13" i="2"/>
  <c r="D11" i="2"/>
  <c r="D8" i="2" l="1"/>
  <c r="D9" i="2"/>
  <c r="L3" i="16"/>
  <c r="K15" i="16" l="1"/>
  <c r="K3" i="16"/>
  <c r="J3" i="16"/>
  <c r="H64" i="16"/>
  <c r="G64" i="16"/>
  <c r="H57" i="16"/>
  <c r="G57" i="16"/>
  <c r="H41" i="16"/>
  <c r="H52" i="16" s="1"/>
  <c r="G41" i="16"/>
  <c r="G52" i="16" s="1"/>
  <c r="H29" i="16"/>
  <c r="G29" i="16"/>
  <c r="K29" i="16" s="1"/>
  <c r="H16" i="16"/>
  <c r="G16" i="16"/>
  <c r="H3" i="16"/>
  <c r="G3" i="16"/>
  <c r="E3" i="16"/>
  <c r="B1" i="16"/>
  <c r="B2" i="15"/>
  <c r="K3" i="15"/>
  <c r="J3" i="15"/>
  <c r="H57" i="15"/>
  <c r="H51" i="15"/>
  <c r="H29" i="15"/>
  <c r="H25" i="15"/>
  <c r="H14" i="15"/>
  <c r="G7" i="2" s="1"/>
  <c r="H3" i="15"/>
  <c r="G3" i="15"/>
  <c r="E3" i="15"/>
  <c r="E64" i="16"/>
  <c r="E57" i="16"/>
  <c r="E41" i="16"/>
  <c r="E16" i="16"/>
  <c r="J15" i="16"/>
  <c r="G57" i="15"/>
  <c r="E57" i="15"/>
  <c r="G51" i="15"/>
  <c r="E51" i="15"/>
  <c r="G29" i="15"/>
  <c r="E29" i="15"/>
  <c r="G25" i="15"/>
  <c r="E25" i="15"/>
  <c r="G14" i="15"/>
  <c r="E14" i="15"/>
  <c r="K14" i="15" l="1"/>
  <c r="F7" i="2"/>
  <c r="J14" i="15"/>
  <c r="D7" i="2"/>
  <c r="J16" i="16"/>
  <c r="K16" i="16"/>
  <c r="E19" i="16"/>
  <c r="D18" i="2"/>
  <c r="G19" i="16"/>
  <c r="F18" i="2"/>
  <c r="H19" i="16"/>
  <c r="G18" i="2"/>
  <c r="E29" i="16"/>
  <c r="J29" i="16" s="1"/>
  <c r="E52" i="16"/>
  <c r="K19" i="16" l="1"/>
  <c r="J19" i="16"/>
  <c r="D7" i="14"/>
  <c r="H60" i="13" l="1"/>
  <c r="H61" i="13"/>
  <c r="H63" i="13" s="1"/>
  <c r="G60" i="13"/>
  <c r="G61" i="13"/>
  <c r="E61" i="13"/>
  <c r="E63" i="13" s="1"/>
  <c r="G63" i="13" l="1"/>
  <c r="K61" i="13"/>
  <c r="K60" i="13"/>
  <c r="K55" i="13"/>
  <c r="K54" i="13"/>
  <c r="K53" i="13"/>
  <c r="K52" i="13"/>
  <c r="K51" i="13"/>
  <c r="K50" i="13"/>
  <c r="K49" i="13"/>
  <c r="K45" i="13"/>
  <c r="K44" i="13"/>
  <c r="K43" i="13"/>
  <c r="K42" i="13"/>
  <c r="K41" i="13"/>
  <c r="K40" i="13"/>
  <c r="K39" i="13"/>
  <c r="K38" i="13"/>
  <c r="K37" i="13"/>
  <c r="K36" i="13"/>
  <c r="K30" i="13"/>
  <c r="K29" i="13"/>
  <c r="K28" i="13"/>
  <c r="K27" i="13"/>
  <c r="K26" i="13"/>
  <c r="K11" i="13"/>
  <c r="K12" i="13"/>
  <c r="K13" i="13"/>
  <c r="K14" i="13"/>
  <c r="K15" i="13"/>
  <c r="K16" i="13"/>
  <c r="K17" i="13"/>
  <c r="K18" i="13"/>
  <c r="K19" i="13"/>
  <c r="K20" i="13"/>
  <c r="K21" i="13"/>
  <c r="K22" i="13"/>
  <c r="K23" i="13"/>
  <c r="J12" i="13"/>
  <c r="J13" i="13"/>
  <c r="J14" i="13"/>
  <c r="J15" i="13"/>
  <c r="J16" i="13"/>
  <c r="J17" i="13"/>
  <c r="J18" i="13"/>
  <c r="J19" i="13"/>
  <c r="J20" i="13"/>
  <c r="J21" i="13"/>
  <c r="J22" i="13"/>
  <c r="J23" i="13"/>
  <c r="J26" i="13"/>
  <c r="J27" i="13"/>
  <c r="J28" i="13"/>
  <c r="J29" i="13"/>
  <c r="J30" i="13"/>
  <c r="J36" i="13"/>
  <c r="J37" i="13"/>
  <c r="J38" i="13"/>
  <c r="J39" i="13"/>
  <c r="J40" i="13"/>
  <c r="J41" i="13"/>
  <c r="J42" i="13"/>
  <c r="J43" i="13"/>
  <c r="J44" i="13"/>
  <c r="J45" i="13"/>
  <c r="J49" i="13"/>
  <c r="J50" i="13"/>
  <c r="J51" i="13"/>
  <c r="J52" i="13"/>
  <c r="J53" i="13"/>
  <c r="J54" i="13"/>
  <c r="J55" i="13"/>
  <c r="J60" i="13"/>
  <c r="J61" i="13"/>
  <c r="J11" i="13"/>
  <c r="K3" i="13"/>
  <c r="J3" i="13"/>
  <c r="H10" i="13"/>
  <c r="G10" i="13"/>
  <c r="K10" i="13" s="1"/>
  <c r="E10" i="13"/>
  <c r="H3" i="13"/>
  <c r="G3" i="13"/>
  <c r="H31" i="13"/>
  <c r="H46" i="13"/>
  <c r="H56" i="13"/>
  <c r="E3" i="13"/>
  <c r="A2" i="13"/>
  <c r="G56" i="13"/>
  <c r="K56" i="13" s="1"/>
  <c r="E56" i="13"/>
  <c r="J56" i="13" s="1"/>
  <c r="G46" i="13"/>
  <c r="K46" i="13" s="1"/>
  <c r="E46" i="13"/>
  <c r="J46" i="13" s="1"/>
  <c r="G31" i="13"/>
  <c r="K31" i="13" s="1"/>
  <c r="E31" i="13"/>
  <c r="J31" i="13" s="1"/>
  <c r="H24" i="13" l="1"/>
  <c r="E24" i="13"/>
  <c r="J24" i="13" s="1"/>
  <c r="J10" i="13"/>
  <c r="G24" i="13"/>
  <c r="K24" i="13" s="1"/>
  <c r="C24" i="3" l="1"/>
  <c r="D24" i="3"/>
  <c r="E24" i="3"/>
  <c r="B20" i="11"/>
  <c r="D20" i="11"/>
  <c r="E20" i="11"/>
  <c r="F12" i="9" l="1"/>
  <c r="E12" i="9"/>
  <c r="C12" i="9"/>
  <c r="G22" i="2" l="1"/>
  <c r="F13" i="9" s="1"/>
  <c r="E13" i="9"/>
  <c r="I13" i="9" s="1"/>
  <c r="D22" i="2"/>
  <c r="C13" i="9" s="1"/>
  <c r="H13" i="9" s="1"/>
  <c r="D39" i="3" l="1"/>
  <c r="F33" i="2" s="1"/>
  <c r="E39" i="3"/>
  <c r="G33" i="2" s="1"/>
  <c r="C39" i="3"/>
  <c r="D33" i="2" s="1"/>
  <c r="D32" i="3"/>
  <c r="E32" i="3"/>
  <c r="C32" i="3"/>
  <c r="A1" i="12" l="1"/>
  <c r="F42" i="9" l="1"/>
  <c r="F20" i="9" s="1"/>
  <c r="E42" i="9"/>
  <c r="E20" i="9" s="1"/>
  <c r="I20" i="9" s="1"/>
  <c r="C42" i="9"/>
  <c r="C20" i="9" s="1"/>
  <c r="H20" i="9" s="1"/>
  <c r="J19" i="2" l="1"/>
  <c r="I19" i="2"/>
  <c r="E37" i="7" l="1"/>
  <c r="D37" i="7"/>
  <c r="C37" i="7"/>
  <c r="E28" i="7"/>
  <c r="E27" i="7"/>
  <c r="A1" i="11" l="1"/>
  <c r="E35" i="9"/>
  <c r="E44" i="9" s="1"/>
  <c r="F35" i="9"/>
  <c r="F44" i="9" s="1"/>
  <c r="C35" i="9"/>
  <c r="C44" i="9" s="1"/>
  <c r="H6" i="3"/>
  <c r="H7" i="3"/>
  <c r="H10" i="3"/>
  <c r="H11" i="3"/>
  <c r="H12" i="3"/>
  <c r="H13" i="3"/>
  <c r="H14" i="3"/>
  <c r="H15" i="3"/>
  <c r="H16" i="3"/>
  <c r="H17" i="3"/>
  <c r="G7" i="3"/>
  <c r="G10" i="3"/>
  <c r="G11" i="3"/>
  <c r="G12" i="3"/>
  <c r="G13" i="3"/>
  <c r="G14" i="3"/>
  <c r="G15" i="3"/>
  <c r="G16" i="3"/>
  <c r="G17" i="3"/>
  <c r="G6" i="3"/>
  <c r="E57" i="6"/>
  <c r="H11" i="9"/>
  <c r="I11" i="9"/>
  <c r="H12" i="9"/>
  <c r="I12" i="9"/>
  <c r="H19" i="9"/>
  <c r="I19" i="9"/>
  <c r="H21" i="9"/>
  <c r="I21" i="9"/>
  <c r="D37" i="11" l="1"/>
  <c r="E37" i="11"/>
  <c r="B37" i="11"/>
  <c r="D28" i="11"/>
  <c r="E28" i="11"/>
  <c r="B28" i="11"/>
  <c r="E2" i="11"/>
  <c r="E19" i="11" s="1"/>
  <c r="D2" i="11"/>
  <c r="D19" i="11" s="1"/>
  <c r="B2" i="11"/>
  <c r="B19" i="11" s="1"/>
  <c r="B9" i="11" l="1"/>
  <c r="E37" i="15" s="1"/>
  <c r="D9" i="11"/>
  <c r="G37" i="15" s="1"/>
  <c r="E10" i="11"/>
  <c r="H36" i="15" s="1"/>
  <c r="H35" i="15" s="1"/>
  <c r="H43" i="15" s="1"/>
  <c r="G10" i="2" s="1"/>
  <c r="B10" i="11"/>
  <c r="E36" i="15" s="1"/>
  <c r="D10" i="11"/>
  <c r="G36" i="15" s="1"/>
  <c r="E9" i="11"/>
  <c r="H37" i="15" s="1"/>
  <c r="F18" i="9" s="1"/>
  <c r="B12" i="11"/>
  <c r="D5" i="11" s="1"/>
  <c r="K7" i="6"/>
  <c r="K8" i="6"/>
  <c r="K11" i="6"/>
  <c r="K12" i="6"/>
  <c r="K13" i="6"/>
  <c r="K14" i="6"/>
  <c r="K15" i="6"/>
  <c r="K18" i="6"/>
  <c r="K19" i="6"/>
  <c r="K20" i="6"/>
  <c r="K21" i="6"/>
  <c r="K22" i="6"/>
  <c r="K23" i="6"/>
  <c r="K24" i="6"/>
  <c r="K26" i="6"/>
  <c r="K29" i="6"/>
  <c r="K34" i="6"/>
  <c r="K35" i="6"/>
  <c r="K36" i="6"/>
  <c r="K37" i="6"/>
  <c r="K38" i="6"/>
  <c r="K40" i="6"/>
  <c r="K41" i="6"/>
  <c r="K43" i="6"/>
  <c r="K44" i="6"/>
  <c r="K49" i="6"/>
  <c r="K50" i="6"/>
  <c r="K52" i="6"/>
  <c r="K53" i="6"/>
  <c r="K55" i="6"/>
  <c r="K6" i="6"/>
  <c r="J7" i="6"/>
  <c r="J8" i="6"/>
  <c r="J11" i="6"/>
  <c r="J12" i="6"/>
  <c r="J13" i="6"/>
  <c r="J14" i="6"/>
  <c r="J15" i="6"/>
  <c r="J18" i="6"/>
  <c r="J19" i="6"/>
  <c r="J20" i="6"/>
  <c r="J21" i="6"/>
  <c r="J22" i="6"/>
  <c r="J23" i="6"/>
  <c r="J24" i="6"/>
  <c r="J26" i="6"/>
  <c r="J29" i="6"/>
  <c r="J34" i="6"/>
  <c r="J35" i="6"/>
  <c r="J36" i="6"/>
  <c r="J37" i="6"/>
  <c r="J38" i="6"/>
  <c r="J40" i="6"/>
  <c r="J41" i="6"/>
  <c r="J43" i="6"/>
  <c r="J44" i="6"/>
  <c r="J49" i="6"/>
  <c r="J50" i="6"/>
  <c r="J52" i="6"/>
  <c r="J53" i="6"/>
  <c r="J55" i="6"/>
  <c r="J8" i="2"/>
  <c r="J9" i="2"/>
  <c r="J11" i="2"/>
  <c r="J13" i="2"/>
  <c r="J20" i="2"/>
  <c r="J21" i="2"/>
  <c r="J22" i="2"/>
  <c r="J23" i="2"/>
  <c r="J24" i="2"/>
  <c r="J33" i="2"/>
  <c r="J34" i="2"/>
  <c r="J35" i="2"/>
  <c r="J36" i="2"/>
  <c r="J40" i="2"/>
  <c r="J44" i="2"/>
  <c r="J45" i="2"/>
  <c r="J46" i="2"/>
  <c r="I46" i="2"/>
  <c r="I45" i="2"/>
  <c r="I44" i="2"/>
  <c r="I40" i="2"/>
  <c r="I36" i="2"/>
  <c r="I35" i="2"/>
  <c r="I34" i="2"/>
  <c r="I33" i="2"/>
  <c r="I24" i="2"/>
  <c r="I23" i="2"/>
  <c r="I22" i="2"/>
  <c r="I21" i="2"/>
  <c r="I20" i="2"/>
  <c r="I13" i="2"/>
  <c r="I11" i="2"/>
  <c r="J36" i="15" l="1"/>
  <c r="E35" i="15"/>
  <c r="K37" i="15"/>
  <c r="E18" i="9"/>
  <c r="I18" i="9" s="1"/>
  <c r="K36" i="15"/>
  <c r="G35" i="15"/>
  <c r="J37" i="15"/>
  <c r="C18" i="9"/>
  <c r="H18" i="9" s="1"/>
  <c r="D12" i="11"/>
  <c r="E5" i="11" s="1"/>
  <c r="G43" i="15" l="1"/>
  <c r="K35" i="15"/>
  <c r="E43" i="15"/>
  <c r="J35" i="15"/>
  <c r="I18" i="2"/>
  <c r="J18" i="2"/>
  <c r="E12" i="11"/>
  <c r="J43" i="15" l="1"/>
  <c r="D10" i="2"/>
  <c r="I10" i="2" s="1"/>
  <c r="F10" i="2"/>
  <c r="J10" i="2" s="1"/>
  <c r="K43" i="15"/>
  <c r="E2" i="7"/>
  <c r="D2" i="7"/>
  <c r="C2" i="7"/>
  <c r="H2" i="3"/>
  <c r="G2" i="3"/>
  <c r="E2" i="3"/>
  <c r="E23" i="3" s="1"/>
  <c r="D2" i="3"/>
  <c r="D23" i="3" s="1"/>
  <c r="C2" i="3"/>
  <c r="C23" i="3" s="1"/>
  <c r="A1" i="9"/>
  <c r="I4" i="9"/>
  <c r="H4" i="9"/>
  <c r="F4" i="9"/>
  <c r="E4" i="9"/>
  <c r="C4" i="9"/>
  <c r="K3" i="6" l="1"/>
  <c r="J3" i="6"/>
  <c r="H57" i="6"/>
  <c r="H45" i="6"/>
  <c r="H42" i="6"/>
  <c r="H27" i="6"/>
  <c r="H16" i="6"/>
  <c r="H9" i="6"/>
  <c r="E3" i="6"/>
  <c r="G3" i="6"/>
  <c r="H3" i="6"/>
  <c r="E35" i="7" l="1"/>
  <c r="H30" i="6"/>
  <c r="H32" i="6" s="1"/>
  <c r="G57" i="6"/>
  <c r="J57" i="6"/>
  <c r="K57" i="6" l="1"/>
  <c r="G16" i="6"/>
  <c r="E16" i="6"/>
  <c r="D27" i="7"/>
  <c r="C27" i="7"/>
  <c r="K16" i="6" l="1"/>
  <c r="J16" i="6"/>
  <c r="H47" i="6"/>
  <c r="H59" i="6" s="1"/>
  <c r="G9" i="6"/>
  <c r="E9" i="6"/>
  <c r="J9" i="6" l="1"/>
  <c r="K9" i="6"/>
  <c r="D28" i="7" l="1"/>
  <c r="C28" i="7"/>
  <c r="I8" i="2"/>
  <c r="I9" i="2"/>
  <c r="E27" i="6"/>
  <c r="C35" i="7" s="1"/>
  <c r="G27" i="6"/>
  <c r="D35" i="7" s="1"/>
  <c r="B1" i="7"/>
  <c r="E18" i="3"/>
  <c r="D18" i="3"/>
  <c r="H18" i="3" s="1"/>
  <c r="C18" i="3"/>
  <c r="G18" i="3" s="1"/>
  <c r="E8" i="3"/>
  <c r="D8" i="3"/>
  <c r="H8" i="3" s="1"/>
  <c r="C8" i="3"/>
  <c r="G8" i="3" s="1"/>
  <c r="B1" i="6"/>
  <c r="B1" i="3"/>
  <c r="E45" i="6"/>
  <c r="J45" i="6" s="1"/>
  <c r="E42" i="6"/>
  <c r="J42" i="6" s="1"/>
  <c r="G42" i="6"/>
  <c r="K42" i="6" s="1"/>
  <c r="G45" i="6"/>
  <c r="K45" i="6" s="1"/>
  <c r="B1" i="2"/>
  <c r="G30" i="6" l="1"/>
  <c r="K27" i="6"/>
  <c r="E30" i="6"/>
  <c r="J27" i="6"/>
  <c r="G12" i="2"/>
  <c r="F12" i="2"/>
  <c r="J7" i="2"/>
  <c r="F27" i="2"/>
  <c r="I7" i="2"/>
  <c r="J30" i="6" l="1"/>
  <c r="E32" i="6"/>
  <c r="J32" i="6" s="1"/>
  <c r="K30" i="6"/>
  <c r="G32" i="6"/>
  <c r="G47" i="6" s="1"/>
  <c r="F14" i="2"/>
  <c r="J12" i="2"/>
  <c r="G14" i="2"/>
  <c r="E10" i="7" s="1"/>
  <c r="D17" i="7"/>
  <c r="D18" i="7"/>
  <c r="D29" i="7"/>
  <c r="G27" i="2"/>
  <c r="J27" i="2" s="1"/>
  <c r="D27" i="2"/>
  <c r="I27" i="2" s="1"/>
  <c r="D12" i="2"/>
  <c r="E47" i="6" l="1"/>
  <c r="J47" i="6" s="1"/>
  <c r="K47" i="6"/>
  <c r="G59" i="6"/>
  <c r="E59" i="6"/>
  <c r="K32" i="6"/>
  <c r="E29" i="7"/>
  <c r="D11" i="7"/>
  <c r="D7" i="7"/>
  <c r="D8" i="7" s="1"/>
  <c r="D9" i="7"/>
  <c r="D14" i="2"/>
  <c r="I14" i="2" s="1"/>
  <c r="I12" i="2"/>
  <c r="E11" i="7"/>
  <c r="E7" i="7"/>
  <c r="E8" i="7" s="1"/>
  <c r="E9" i="7"/>
  <c r="D6" i="7"/>
  <c r="D10" i="7"/>
  <c r="E36" i="7"/>
  <c r="E6" i="7"/>
  <c r="D36" i="7"/>
  <c r="J14" i="2"/>
  <c r="C18" i="7"/>
  <c r="C17" i="7"/>
  <c r="E17" i="7"/>
  <c r="E18" i="7"/>
  <c r="C29" i="7"/>
  <c r="F30" i="2"/>
  <c r="E15" i="7"/>
  <c r="D16" i="7"/>
  <c r="G30" i="2"/>
  <c r="D15" i="7"/>
  <c r="C15" i="7"/>
  <c r="C16" i="7"/>
  <c r="E16" i="7"/>
  <c r="C36" i="7" l="1"/>
  <c r="C7" i="7"/>
  <c r="C8" i="7" s="1"/>
  <c r="C9" i="7"/>
  <c r="E8" i="9"/>
  <c r="E23" i="9" s="1"/>
  <c r="J30" i="2"/>
  <c r="G38" i="2"/>
  <c r="G42" i="2" s="1"/>
  <c r="H7" i="13" s="1"/>
  <c r="F8" i="9"/>
  <c r="F23" i="9" s="1"/>
  <c r="E38" i="7"/>
  <c r="F38" i="2"/>
  <c r="F42" i="2" s="1"/>
  <c r="G7" i="13" s="1"/>
  <c r="K7" i="13" s="1"/>
  <c r="D38" i="7"/>
  <c r="D22" i="7"/>
  <c r="D21" i="7"/>
  <c r="E21" i="7"/>
  <c r="E22" i="7"/>
  <c r="C10" i="7"/>
  <c r="C11" i="7"/>
  <c r="C6" i="7"/>
  <c r="D30" i="2"/>
  <c r="D38" i="2" s="1"/>
  <c r="H33" i="13" l="1"/>
  <c r="E31" i="7" s="1"/>
  <c r="G33" i="13"/>
  <c r="D24" i="7"/>
  <c r="I23" i="9"/>
  <c r="D23" i="7"/>
  <c r="J38" i="2"/>
  <c r="C8" i="9"/>
  <c r="C23" i="9" s="1"/>
  <c r="I30" i="2"/>
  <c r="E24" i="7"/>
  <c r="E23" i="7"/>
  <c r="D42" i="2"/>
  <c r="E7" i="13" s="1"/>
  <c r="C38" i="7"/>
  <c r="C22" i="7"/>
  <c r="C21" i="7"/>
  <c r="E30" i="7" l="1"/>
  <c r="H58" i="13"/>
  <c r="E33" i="13"/>
  <c r="C31" i="7" s="1"/>
  <c r="J7" i="13"/>
  <c r="D30" i="7"/>
  <c r="D31" i="7"/>
  <c r="K33" i="13"/>
  <c r="G58" i="13"/>
  <c r="K58" i="13" s="1"/>
  <c r="G48" i="2"/>
  <c r="I42" i="2"/>
  <c r="I38" i="2"/>
  <c r="F48" i="2"/>
  <c r="J42" i="2"/>
  <c r="E58" i="13" l="1"/>
  <c r="J58" i="13" s="1"/>
  <c r="C30" i="7"/>
  <c r="J33" i="13"/>
  <c r="J48" i="2"/>
  <c r="H23" i="9"/>
  <c r="C23" i="7"/>
  <c r="C24" i="7"/>
  <c r="D48" i="2"/>
  <c r="I48" i="2" s="1"/>
</calcChain>
</file>

<file path=xl/sharedStrings.xml><?xml version="1.0" encoding="utf-8"?>
<sst xmlns="http://schemas.openxmlformats.org/spreadsheetml/2006/main" count="559" uniqueCount="341">
  <si>
    <t>Contact</t>
  </si>
  <si>
    <t>Telephone</t>
  </si>
  <si>
    <t>Email:</t>
  </si>
  <si>
    <t>DECLARATION:</t>
  </si>
  <si>
    <t>Signed:</t>
  </si>
  <si>
    <t>Date:</t>
  </si>
  <si>
    <t>£000</t>
  </si>
  <si>
    <t>%</t>
  </si>
  <si>
    <t>INCOME</t>
  </si>
  <si>
    <t>Research grants and contracts</t>
  </si>
  <si>
    <t>Other income</t>
  </si>
  <si>
    <t>Total income</t>
  </si>
  <si>
    <t>EXPENDITURE</t>
  </si>
  <si>
    <t>Staff costs</t>
  </si>
  <si>
    <t>Other operating expenses</t>
  </si>
  <si>
    <t>Depreciation</t>
  </si>
  <si>
    <t>Total expenditure</t>
  </si>
  <si>
    <t>b)</t>
  </si>
  <si>
    <t>c)</t>
  </si>
  <si>
    <t>d)</t>
  </si>
  <si>
    <t>e)</t>
  </si>
  <si>
    <t>Other</t>
  </si>
  <si>
    <t>a)</t>
  </si>
  <si>
    <t>f)</t>
  </si>
  <si>
    <t>g)</t>
  </si>
  <si>
    <t>h)</t>
  </si>
  <si>
    <t>Fixed assets</t>
  </si>
  <si>
    <t>Investments</t>
  </si>
  <si>
    <t>Current assets</t>
  </si>
  <si>
    <t>Total current assets</t>
  </si>
  <si>
    <t>Creditors: amounts falling due within one year</t>
  </si>
  <si>
    <t>Overdrafts</t>
  </si>
  <si>
    <t>Payments received in advance</t>
  </si>
  <si>
    <t>Other creditors</t>
  </si>
  <si>
    <t>Total creditors &lt; 1year</t>
  </si>
  <si>
    <t>NET CURRENT ASSETS/LIABILITIES</t>
  </si>
  <si>
    <t>TOTAL ASSETS LESS CURRENT LIABILITIES</t>
  </si>
  <si>
    <t>Creditors: amounts falling due after more than one year</t>
  </si>
  <si>
    <t>Total creditors &gt;1 year</t>
  </si>
  <si>
    <t>Provisions</t>
  </si>
  <si>
    <t>Total provisions</t>
  </si>
  <si>
    <t>Revaluation reserve</t>
  </si>
  <si>
    <t>Balance Sheet</t>
  </si>
  <si>
    <t>Capital Expenditure Projects and Forecast Methods of Financing</t>
  </si>
  <si>
    <t>Expenditure:</t>
  </si>
  <si>
    <t>Land &amp; Buildings</t>
  </si>
  <si>
    <t>Equipment &amp; Others</t>
  </si>
  <si>
    <t>Financed by:</t>
  </si>
  <si>
    <t>Leasing</t>
  </si>
  <si>
    <t>Other - please specify if material</t>
  </si>
  <si>
    <t xml:space="preserve"> </t>
  </si>
  <si>
    <t>Income ratios</t>
  </si>
  <si>
    <t>Total Income</t>
  </si>
  <si>
    <t>Total Education Contracts and Tuition Fees as % of Total Income</t>
  </si>
  <si>
    <t>Total Research Grants and Contracts as % of Total Income</t>
  </si>
  <si>
    <t>Total Other Income as % of Total Income</t>
  </si>
  <si>
    <t>Expenditure ratios</t>
  </si>
  <si>
    <t>Total Expenditure</t>
  </si>
  <si>
    <t>Operating position</t>
  </si>
  <si>
    <t>Operating Surplus/(deficit)</t>
  </si>
  <si>
    <t>Operating Surplus/(deficit) as % of Total Income</t>
  </si>
  <si>
    <t>Balance Sheet strength</t>
  </si>
  <si>
    <t>Current Ratio</t>
  </si>
  <si>
    <t>Cash Position</t>
  </si>
  <si>
    <t>Days Ratio of Cash to Total Expenditure</t>
  </si>
  <si>
    <t>Cash and Current Asset Investments</t>
  </si>
  <si>
    <t>Investment income</t>
  </si>
  <si>
    <t>Interest and other finance costs</t>
  </si>
  <si>
    <t>Surplus/(deficit) before other gains and losses and share of operating surplus/deficit of joint ventures and associates</t>
  </si>
  <si>
    <t>Gain/(loss) on disposal of fixed assets</t>
  </si>
  <si>
    <t>Surplus/(deficit) before tax</t>
  </si>
  <si>
    <t>Surplus/(deficit) for the year</t>
  </si>
  <si>
    <t>Unrealised surplus on revaluation of land and buildings</t>
  </si>
  <si>
    <t>Actuarial (loss)/gain in respect of pension schemes</t>
  </si>
  <si>
    <t>Total comprehensive income for the year</t>
  </si>
  <si>
    <t>Non-controlling interest</t>
  </si>
  <si>
    <t>Non-current assets</t>
  </si>
  <si>
    <t>Intangible assets</t>
  </si>
  <si>
    <t>Total non-current assets</t>
  </si>
  <si>
    <t>Stock</t>
  </si>
  <si>
    <t>Cash and cash equivalents</t>
  </si>
  <si>
    <t>TOTAL NET ASSETS</t>
  </si>
  <si>
    <t>Restricted Reserves</t>
  </si>
  <si>
    <t>Endowment Reserve</t>
  </si>
  <si>
    <t>Restricted Reserve</t>
  </si>
  <si>
    <t>Unrestricted reserves</t>
  </si>
  <si>
    <t>Income and Expenditure Reserve</t>
  </si>
  <si>
    <t>Other (e.g. assets for resale)</t>
  </si>
  <si>
    <t>Bank overdrafts</t>
  </si>
  <si>
    <t>Bank loans and external borrowing</t>
  </si>
  <si>
    <t>Obligations under finance leases and service concessions</t>
  </si>
  <si>
    <t>Finance leases and service concessions</t>
  </si>
  <si>
    <t>Gain/(loss) on investments</t>
  </si>
  <si>
    <t>Share of operating surplus/(deficit) in joint venture(s)</t>
  </si>
  <si>
    <t>Share of operating surplus/(deficit) in associate(s)</t>
  </si>
  <si>
    <t>Other taxation</t>
  </si>
  <si>
    <t>TOTAL RESERVES</t>
  </si>
  <si>
    <t>Share of net assets/(liabilities) in associate</t>
  </si>
  <si>
    <t>Statement of Comprehensive income and expenditure (Consolidated)</t>
  </si>
  <si>
    <t xml:space="preserve">Other comprehensive income </t>
  </si>
  <si>
    <t>Pension provisions</t>
  </si>
  <si>
    <t>Donation to Arms Length Foundation</t>
  </si>
  <si>
    <t>Debtors</t>
  </si>
  <si>
    <t>Lennartz creditor</t>
  </si>
  <si>
    <t>Local authority loans</t>
  </si>
  <si>
    <t>Obligations under PFI/NPD</t>
  </si>
  <si>
    <t>Amounts repayable to Funding Council</t>
  </si>
  <si>
    <t>Other creditors and accruals</t>
  </si>
  <si>
    <t>Explanation for variance</t>
  </si>
  <si>
    <t/>
  </si>
  <si>
    <t>Salaries as % of Total Expenditure</t>
  </si>
  <si>
    <t>Other operating costs as % of Total Expenditure</t>
  </si>
  <si>
    <t>Interest cover</t>
  </si>
  <si>
    <t>Unrestricted reserves as % of Total Income</t>
  </si>
  <si>
    <t>PFI/NPD</t>
  </si>
  <si>
    <t>Cash reserves</t>
  </si>
  <si>
    <t>Principal/Chief Executive Officer</t>
  </si>
  <si>
    <t>Exceptional non-restructuring items (e.g. impairment costs)</t>
  </si>
  <si>
    <t>Salaries</t>
  </si>
  <si>
    <t>Total</t>
  </si>
  <si>
    <t>Depreciation/amortisation as % of Total Expenditure</t>
  </si>
  <si>
    <t>Forecast 2020-21</t>
  </si>
  <si>
    <t>Forecast 2021-22</t>
  </si>
  <si>
    <t>2019-20 - 2020-21</t>
  </si>
  <si>
    <t xml:space="preserve">Total income before donations and endowments </t>
  </si>
  <si>
    <t>Donations and endowments</t>
  </si>
  <si>
    <t>Staff costs - exceptional restructuring costs</t>
  </si>
  <si>
    <t>Grant from Arms Length Foundation - revenue</t>
  </si>
  <si>
    <t>Grant from Arms Length Foundation - capital</t>
  </si>
  <si>
    <t>Estimated balance of cash in ALF as at 1 August</t>
  </si>
  <si>
    <t>Note:</t>
  </si>
  <si>
    <t xml:space="preserve">Estimated balance of cash in ALF as at 31 July </t>
  </si>
  <si>
    <t>Grant from Arms Length Foundation - capital:</t>
  </si>
  <si>
    <t>Description</t>
  </si>
  <si>
    <t>Add:</t>
  </si>
  <si>
    <t>Deduct:</t>
  </si>
  <si>
    <t>Student support funding</t>
  </si>
  <si>
    <t>Loan repayments</t>
  </si>
  <si>
    <t>Other - please describe</t>
  </si>
  <si>
    <t>FINANCIAL SUMMARY</t>
  </si>
  <si>
    <t>ALF Funding</t>
  </si>
  <si>
    <t>Tuition fees and education contracts</t>
  </si>
  <si>
    <t>Total borrowing (Overdrafts, Loans, Finance Leases, PFI/NPD)</t>
  </si>
  <si>
    <t xml:space="preserve">2015-16 pay award </t>
  </si>
  <si>
    <t>`</t>
  </si>
  <si>
    <r>
      <t xml:space="preserve">Cash budget for priorities </t>
    </r>
    <r>
      <rPr>
        <b/>
        <i/>
        <sz val="13"/>
        <rFont val="Calibri"/>
        <family val="2"/>
        <scheme val="minor"/>
      </rPr>
      <t>(incorporated colleges)</t>
    </r>
    <r>
      <rPr>
        <b/>
        <sz val="13"/>
        <rFont val="Calibri"/>
        <family val="2"/>
        <scheme val="minor"/>
      </rPr>
      <t>:</t>
    </r>
  </si>
  <si>
    <t>KEY RISKS</t>
  </si>
  <si>
    <r>
      <t xml:space="preserve">Re-investment of proceeds from disposal of assets </t>
    </r>
    <r>
      <rPr>
        <b/>
        <sz val="10"/>
        <rFont val="Calibri"/>
        <family val="2"/>
      </rPr>
      <t>*</t>
    </r>
  </si>
  <si>
    <r>
      <rPr>
        <b/>
        <sz val="10"/>
        <rFont val="Arial"/>
        <family val="2"/>
      </rPr>
      <t>*</t>
    </r>
    <r>
      <rPr>
        <sz val="10"/>
        <rFont val="Arial"/>
        <family val="2"/>
      </rPr>
      <t xml:space="preserve"> to be included only where this has been agreed by SFC</t>
    </r>
  </si>
  <si>
    <t>Revenue priorities</t>
  </si>
  <si>
    <t>Voluntary severance</t>
  </si>
  <si>
    <t>Estates costs</t>
  </si>
  <si>
    <t>Total impact on operating position</t>
  </si>
  <si>
    <t>Capital priorities</t>
  </si>
  <si>
    <t>Provisions pre 1 April 2014</t>
  </si>
  <si>
    <t>Total capital</t>
  </si>
  <si>
    <t xml:space="preserve">Total cash budget for priorities spend </t>
  </si>
  <si>
    <t>Non-cash pension adjustment - net service cost</t>
  </si>
  <si>
    <t>Non-Government capital grants (e.g. ALF capital grant)</t>
  </si>
  <si>
    <r>
      <t xml:space="preserve">CBP allocated to loan repayments and other capital items </t>
    </r>
    <r>
      <rPr>
        <i/>
        <sz val="13"/>
        <rFont val="Calibri"/>
        <family val="2"/>
      </rPr>
      <t>(incorporated colleges only)</t>
    </r>
  </si>
  <si>
    <t>NPD payments to reduce NPD balance sheet debt</t>
  </si>
  <si>
    <t>Please use the boxes below to provide a commentary on material risks to income and expenditure as identified in the Risk Register. Where possible these risks should be quantified.</t>
  </si>
  <si>
    <t>Please use the boxes below to describe the actions planned by the College to address/mitigate the identified risks.</t>
  </si>
  <si>
    <t>Exceptional costs - non-staff</t>
  </si>
  <si>
    <t>NPD / PFI repayments</t>
  </si>
  <si>
    <r>
      <t xml:space="preserve">Total depreciation (Government-funded, privately funded and NPD-funded assets) net of deferred capital grant release </t>
    </r>
    <r>
      <rPr>
        <i/>
        <sz val="13"/>
        <rFont val="Calibri"/>
        <family val="2"/>
        <scheme val="minor"/>
      </rPr>
      <t>(incorporated colleges only)</t>
    </r>
  </si>
  <si>
    <t>Capital disposals</t>
  </si>
  <si>
    <t>Asset description</t>
  </si>
  <si>
    <t>Disposal proceeds:</t>
  </si>
  <si>
    <t>Gain/(loss) on disposal:</t>
  </si>
  <si>
    <t>Please add further lines as required</t>
  </si>
  <si>
    <t>2020-21- 2021-22</t>
  </si>
  <si>
    <t>Total Funding Council Grant (excluding release of deferred capital grant) as % of Total Income</t>
  </si>
  <si>
    <t>Total non-Funding Council Grant (including release of SFC DCG) as % of Total Income</t>
  </si>
  <si>
    <t>Non-cash pension adjustments - net service cost</t>
  </si>
  <si>
    <t>Non-cash pension adjustments - early retirement provision</t>
  </si>
  <si>
    <t>Non-cash pension adjustment - ERP</t>
  </si>
  <si>
    <t>Non-cash pension adjustment -net interest costs</t>
  </si>
  <si>
    <t>Adjusted operating result</t>
  </si>
  <si>
    <t>ADJUSTED OPERATING RESULT</t>
  </si>
  <si>
    <t>Deferred capital grant</t>
  </si>
  <si>
    <t>i)</t>
  </si>
  <si>
    <t>Adjusted operating surplus/(deficit)</t>
  </si>
  <si>
    <t>Adjusted operating surplus/(deficit) as % of Total Income</t>
  </si>
  <si>
    <t>Funding council/RSB grants</t>
  </si>
  <si>
    <t>SFC/RSB grant</t>
  </si>
  <si>
    <t>Non-SFC/RSB grants</t>
  </si>
  <si>
    <t>Check</t>
  </si>
  <si>
    <t>Cashflow</t>
  </si>
  <si>
    <t>Cash flow from operating activities</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</si>
  <si>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</si>
  <si>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</si>
  <si>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</si>
  <si>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</si>
  <si>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</si>
  <si>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</si>
  <si>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</si>
  <si>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</si>
  <si>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</si>
  <si>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j)</t>
  </si>
  <si>
    <t>Increase / (decrease in other provisions</t>
  </si>
  <si>
    <t>k)</t>
  </si>
  <si>
    <t>Receipt of donated equipment</t>
  </si>
  <si>
    <t>l)</t>
  </si>
  <si>
    <t>Share of operating surplus / (deficit) in joint venture</t>
  </si>
  <si>
    <t>m)</t>
  </si>
  <si>
    <t>Share of operating surplus / (deficit) in associate</t>
  </si>
  <si>
    <t>n)</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</si>
  <si>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</si>
  <si>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</si>
  <si>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</si>
  <si>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</si>
  <si>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</si>
  <si>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</si>
  <si>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</si>
  <si>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</si>
  <si>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</si>
  <si>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</si>
  <si>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</si>
  <si>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</si>
  <si>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</si>
  <si>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</si>
  <si>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</si>
  <si>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</si>
  <si>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</si>
  <si>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</si>
  <si>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</si>
  <si>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</si>
  <si>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</si>
  <si>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</si>
  <si>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Endowment cash received</t>
  </si>
  <si>
    <t>New secured loans</t>
  </si>
  <si>
    <t>New unsecured loans</t>
  </si>
  <si>
    <t>Repayments of amounts borrowed</t>
  </si>
  <si>
    <t>Capital element of finance lease and service concession payments</t>
  </si>
  <si>
    <t>Total cash flows from financing activities</t>
  </si>
  <si>
    <t>(Decrease) / increase in cash and cash equivalents in the year</t>
  </si>
  <si>
    <t>Cash and cash equivalents at beginning of the year</t>
  </si>
  <si>
    <t>Cash and cash equivalents at the end of the year</t>
  </si>
  <si>
    <t xml:space="preserve">Surplus / (deficit) for the year </t>
  </si>
  <si>
    <t>STSS</t>
  </si>
  <si>
    <t xml:space="preserve">Details of Methodology and Valuation </t>
  </si>
  <si>
    <t>Employer Contributions</t>
  </si>
  <si>
    <t>2021-22</t>
  </si>
  <si>
    <t>2020-21</t>
  </si>
  <si>
    <t>Pension Assumptions</t>
  </si>
  <si>
    <t>Other pension schemes - please state which scheme</t>
  </si>
  <si>
    <t>Donation to Arms-Length Foundation (incorporated colleges only)</t>
  </si>
  <si>
    <t xml:space="preserve">a) </t>
  </si>
  <si>
    <t>FE - UK</t>
  </si>
  <si>
    <t>FE - EU</t>
  </si>
  <si>
    <t>HE</t>
  </si>
  <si>
    <t>Non-EU</t>
  </si>
  <si>
    <t>SDS contracts</t>
  </si>
  <si>
    <t>Education contracts</t>
  </si>
  <si>
    <t>Total tuition fees and education contracts</t>
  </si>
  <si>
    <t>SFC / RSB Grants</t>
  </si>
  <si>
    <t>SFC / RSB FE recurrent grant (including fee waiver)</t>
  </si>
  <si>
    <t>UHI recurrent grant - HE provision</t>
  </si>
  <si>
    <t>FE Childcare funds</t>
  </si>
  <si>
    <t>Release of SFC / RSB deferred capital grants</t>
  </si>
  <si>
    <t>SFC capital grant</t>
  </si>
  <si>
    <t>SFC grant for NPD</t>
  </si>
  <si>
    <t>Other SFC / RSB grants - FE provision</t>
  </si>
  <si>
    <t>Other UHI grants - HE provision</t>
  </si>
  <si>
    <t>Total SFC / RSB Grants</t>
  </si>
  <si>
    <t>European Commission</t>
  </si>
  <si>
    <t>Other grants and contracts</t>
  </si>
  <si>
    <t>Total research grants and contracts</t>
  </si>
  <si>
    <t>Other Income</t>
  </si>
  <si>
    <t>Catering and residences</t>
  </si>
  <si>
    <t>Other European Income</t>
  </si>
  <si>
    <t>Other income generating activities</t>
  </si>
  <si>
    <t>Grants from ALF</t>
  </si>
  <si>
    <t>i) Revenue</t>
  </si>
  <si>
    <t>II) Capital</t>
  </si>
  <si>
    <t>Non-government capital grant</t>
  </si>
  <si>
    <t>Other grant income</t>
  </si>
  <si>
    <t>Release of non-SFC government deferred capital grant</t>
  </si>
  <si>
    <t>Total other income</t>
  </si>
  <si>
    <t>Investment income on endowments</t>
  </si>
  <si>
    <t>Investment income on restricted reserves</t>
  </si>
  <si>
    <t>Other investment income</t>
  </si>
  <si>
    <t>Other interest receivable</t>
  </si>
  <si>
    <t>Net return on pension scheme</t>
  </si>
  <si>
    <t>Total investment income</t>
  </si>
  <si>
    <t>Donations and endowment income</t>
  </si>
  <si>
    <t>New endowments</t>
  </si>
  <si>
    <t>Donations with restrictions</t>
  </si>
  <si>
    <t>Unrestricted donations</t>
  </si>
  <si>
    <t>Total donation and endowment income</t>
  </si>
  <si>
    <t>STAFF COSTS</t>
  </si>
  <si>
    <t>Teaching departments</t>
  </si>
  <si>
    <t>Teaching support services</t>
  </si>
  <si>
    <t>Other support services</t>
  </si>
  <si>
    <t>Administration and central services</t>
  </si>
  <si>
    <t>Premises</t>
  </si>
  <si>
    <t>Other staff costs</t>
  </si>
  <si>
    <t>Impact of FRS 102 pensions reported costs (less contributions paid included above)</t>
  </si>
  <si>
    <t>Normal staff costs</t>
  </si>
  <si>
    <t>Exceptional restructuring costs</t>
  </si>
  <si>
    <t>Total staff costs</t>
  </si>
  <si>
    <t>Additional breakdown of staff costs</t>
  </si>
  <si>
    <t>Social security costs</t>
  </si>
  <si>
    <t>Pension contributions</t>
  </si>
  <si>
    <t>Severance payments</t>
  </si>
  <si>
    <t>NON-STAFF COSTS</t>
  </si>
  <si>
    <t xml:space="preserve">General education </t>
  </si>
  <si>
    <t>(i)</t>
  </si>
  <si>
    <t>Maintenance</t>
  </si>
  <si>
    <t>(ii)</t>
  </si>
  <si>
    <t>Utilities</t>
  </si>
  <si>
    <t>(iii)</t>
  </si>
  <si>
    <t>Overspend on student support funds *</t>
  </si>
  <si>
    <t>Planned maintenance</t>
  </si>
  <si>
    <t xml:space="preserve">Movement on early retirement pension provision </t>
  </si>
  <si>
    <t>NPD</t>
  </si>
  <si>
    <t>Total other operating expenses</t>
  </si>
  <si>
    <t>Government funded assets</t>
  </si>
  <si>
    <t>Non-government funded assets</t>
  </si>
  <si>
    <t>NPD funded assets</t>
  </si>
  <si>
    <t>Total depreciation</t>
  </si>
  <si>
    <t>Interest</t>
  </si>
  <si>
    <t>On bank loans, overdrafts and other loans</t>
  </si>
  <si>
    <t>Finance lease interest</t>
  </si>
  <si>
    <t>Net charge on pension scheme</t>
  </si>
  <si>
    <t>NPD interest</t>
  </si>
  <si>
    <t>Total interest</t>
  </si>
  <si>
    <t xml:space="preserve">* </t>
  </si>
  <si>
    <t>Includes any overspend on bursaries, discretionary funds, and student funds received from SAAS, but excludes childcare funds.</t>
  </si>
  <si>
    <t>Income from Coronavirus Job Retention Scheme</t>
  </si>
  <si>
    <r>
      <rPr>
        <sz val="7"/>
        <rFont val="Times New Roman"/>
        <family val="1"/>
      </rPr>
      <t xml:space="preserve"> </t>
    </r>
    <r>
      <rPr>
        <sz val="13"/>
        <rFont val="Calibri"/>
        <family val="2"/>
      </rPr>
      <t>Exceptional income (if disclosed as exceptional in accounts) - PLEASE DO NOT INCLUDE CJRS INCOME HERE</t>
    </r>
  </si>
  <si>
    <t>Net cash inflow/(outflow) from operating activities</t>
  </si>
  <si>
    <t>Net cash inflow/(outflow) from operating activities as % of Total Income</t>
  </si>
  <si>
    <t>Actual 2019-20</t>
  </si>
  <si>
    <t>For most foundations, the most recent accounts available are for periods ending in 2020. Colleges' forecast movements will not include governance costs, donations from third parties, payments to third parties or investment income.</t>
  </si>
  <si>
    <t>College</t>
  </si>
  <si>
    <t>Amounts owed to SFC</t>
  </si>
  <si>
    <t>ALF grants</t>
  </si>
  <si>
    <t>The attached worksheets represent the financial forecasts for the College. They reflect a financial statement of our academic and physical plans from 2020-21 to 2021-22. Adequate explanations have been provided where requested on the return.  The worksheets and their underpinning assumptions have been reviewed and approved by the Board of Management in accordance with their agreed practices.  In preparing this financial forecast the College has fully considered the financial implications of all aspects of its strategy and has properly reflected these in the forecast.</t>
  </si>
  <si>
    <t>Financial Forecast Return July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</si>
</sst>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3" formatCode="_-* #,##0.00_-;\-* #,##0.00_-;_-* &quot;-&quot;??_-;_-@_-"/>
    <numFmt numFmtId="164" formatCode="0.0%"/>
    <numFmt numFmtId="165" formatCode="General_)"/>
    <numFmt numFmtId="166" formatCode="#,##0;\(#,##0\)"/>
    <numFmt numFmtId="167" formatCode="0%;\(0%\)"/>
  </numFmts>
  <fonts count="43" x14ac:knownFonts="1">
    <font>
      <sz val="10"/>
      <name val="Arial"/>
    </font>
    <font>
      <sz val="11"/>
      <color theme="1"/>
      <name val="Calibri"/>
      <family val="2"/>
      <scheme val="minor"/>
    </font>
    <font>
      <b/>
      <sz val="10"/>
      <name val="Garamond"/>
      <family val="1"/>
    </font>
    <font>
      <sz val="10"/>
      <name val="Garamond"/>
      <family val="1"/>
    </font>
    <font>
      <sz val="8"/>
      <name val="Arial"/>
      <family val="2"/>
    </font>
    <font>
      <sz val="10"/>
      <name val="Courier"/>
      <family val="3"/>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i/>
      <sz val="10"/>
      <name val="Calibri"/>
      <family val="2"/>
    </font>
    <font>
      <sz val="11"/>
      <name val="Arial"/>
      <family val="2"/>
    </font>
    <font>
      <b/>
      <i/>
      <sz val="11"/>
      <name val="Calibri"/>
      <family val="2"/>
    </font>
    <font>
      <b/>
      <sz val="9"/>
      <name val="Calibri"/>
      <family val="2"/>
    </font>
    <font>
      <sz val="9"/>
      <name val="Calibri"/>
      <family val="2"/>
    </font>
    <font>
      <sz val="9"/>
      <name val="Arial"/>
      <family val="2"/>
    </font>
    <font>
      <sz val="10"/>
      <name val="Arial"/>
      <family val="2"/>
    </font>
    <font>
      <b/>
      <sz val="13"/>
      <name val="Calibri"/>
      <family val="2"/>
    </font>
    <font>
      <sz val="13"/>
      <name val="Garamond"/>
      <family val="1"/>
    </font>
    <font>
      <sz val="13"/>
      <name val="Arial"/>
      <family val="2"/>
    </font>
    <font>
      <sz val="13"/>
      <name val="Calibri"/>
      <family val="2"/>
    </font>
    <font>
      <b/>
      <sz val="13"/>
      <name val="Calibri"/>
      <family val="2"/>
      <scheme val="minor"/>
    </font>
    <font>
      <sz val="13"/>
      <name val="Calibri"/>
      <family val="2"/>
      <scheme val="minor"/>
    </font>
    <font>
      <sz val="12"/>
      <name val="Calibri"/>
      <family val="2"/>
    </font>
    <font>
      <sz val="7"/>
      <name val="Times New Roman"/>
      <family val="1"/>
    </font>
    <font>
      <b/>
      <sz val="10"/>
      <name val="Arial"/>
      <family val="2"/>
    </font>
    <font>
      <sz val="10"/>
      <name val="Calibri"/>
      <family val="2"/>
      <scheme val="minor"/>
    </font>
    <font>
      <b/>
      <sz val="9"/>
      <name val="Calibri"/>
      <family val="2"/>
      <scheme val="minor"/>
    </font>
    <font>
      <b/>
      <sz val="10"/>
      <name val="Calibri"/>
      <family val="2"/>
      <scheme val="minor"/>
    </font>
    <font>
      <b/>
      <i/>
      <sz val="13"/>
      <name val="Calibri"/>
      <family val="2"/>
      <scheme val="minor"/>
    </font>
    <font>
      <i/>
      <sz val="13"/>
      <name val="Calibri"/>
      <family val="2"/>
      <scheme val="minor"/>
    </font>
    <font>
      <i/>
      <sz val="13"/>
      <name val="Calibri"/>
      <family val="2"/>
    </font>
    <font>
      <b/>
      <i/>
      <sz val="10"/>
      <name val="Calibri"/>
      <family val="2"/>
      <scheme val="minor"/>
    </font>
    <font>
      <sz val="9"/>
      <name val="Calibri"/>
      <family val="2"/>
      <scheme val="minor"/>
    </font>
    <font>
      <sz val="10"/>
      <name val="Arial"/>
      <family val="2"/>
    </font>
    <font>
      <sz val="12"/>
      <name val="Arial"/>
      <family val="2"/>
    </font>
    <font>
      <sz val="12"/>
      <name val="Calibri"/>
      <family val="2"/>
      <scheme val="minor"/>
    </font>
    <font>
      <b/>
      <sz val="12"/>
      <name val="Calibri"/>
      <family val="2"/>
      <scheme val="minor"/>
    </font>
    <font>
      <sz val="11"/>
      <color rgb="FF000000"/>
      <name val="Calibri"/>
      <family val="2"/>
    </font>
    <font>
      <sz val="10"/>
      <color theme="1"/>
      <name val="Corbe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theme="0" tint="-0.249977111117893"/>
        <bgColor indexed="64"/>
      </patternFill>
    </fill>
    <fill>
      <patternFill patternType="solid">
        <fgColor rgb="FFCCFFFF"/>
        <bgColor indexed="64"/>
      </patternFill>
    </fill>
    <fill>
      <patternFill patternType="solid">
        <fgColor theme="1"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24">
    <xf numFmtId="0" fontId="0" fillId="0" borderId="0"/>
    <xf numFmtId="165" fontId="5" fillId="0" borderId="0"/>
    <xf numFmtId="0" fontId="19" fillId="0" borderId="0"/>
    <xf numFmtId="43" fontId="19" fillId="0" borderId="0" applyFont="0" applyFill="0" applyBorder="0" applyAlignment="0" applyProtection="0"/>
    <xf numFmtId="9" fontId="19" fillId="0" borderId="0" applyFont="0" applyFill="0" applyBorder="0" applyAlignment="0" applyProtection="0"/>
    <xf numFmtId="43" fontId="37"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0" fontId="41" fillId="0" borderId="0" applyBorder="0"/>
    <xf numFmtId="0" fontId="42"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cellStyleXfs>
  <cellXfs count="412">
    <xf numFmtId="0" fontId="0" fillId="0" borderId="0" xfId="0"/>
    <xf numFmtId="0" fontId="0" fillId="3" borderId="0" xfId="0" applyFill="1"/>
    <xf numFmtId="0" fontId="2" fillId="3" borderId="0" xfId="0" applyFont="1" applyFill="1" applyAlignment="1" applyProtection="1">
      <alignment vertical="center"/>
    </xf>
    <xf numFmtId="0" fontId="2" fillId="3" borderId="0" xfId="0" applyFont="1" applyFill="1" applyAlignment="1" applyProtection="1">
      <alignment horizontal="center" vertical="center" wrapText="1"/>
    </xf>
    <xf numFmtId="0" fontId="3" fillId="3" borderId="0" xfId="0" applyFont="1" applyFill="1" applyAlignment="1" applyProtection="1">
      <alignment vertical="center"/>
    </xf>
    <xf numFmtId="0" fontId="3" fillId="3" borderId="0" xfId="0" applyFont="1" applyFill="1" applyProtection="1"/>
    <xf numFmtId="0" fontId="3" fillId="3" borderId="0" xfId="0" applyFont="1" applyFill="1" applyAlignment="1" applyProtection="1">
      <alignment wrapText="1"/>
    </xf>
    <xf numFmtId="166" fontId="6" fillId="3" borderId="0" xfId="0" applyNumberFormat="1" applyFont="1" applyFill="1" applyBorder="1"/>
    <xf numFmtId="0" fontId="6" fillId="3" borderId="0" xfId="0" quotePrefix="1" applyFont="1" applyFill="1" applyBorder="1" applyAlignment="1">
      <alignment horizontal="center"/>
    </xf>
    <xf numFmtId="0" fontId="0" fillId="3" borderId="0" xfId="0" applyFill="1" applyBorder="1"/>
    <xf numFmtId="0" fontId="0" fillId="3" borderId="0" xfId="0" applyFill="1" applyProtection="1"/>
    <xf numFmtId="0" fontId="0" fillId="3" borderId="7" xfId="0" applyFill="1" applyBorder="1"/>
    <xf numFmtId="166"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6" fontId="9" fillId="3" borderId="0" xfId="0" applyNumberFormat="1" applyFont="1" applyFill="1" applyBorder="1"/>
    <xf numFmtId="166" fontId="9" fillId="3" borderId="3" xfId="0" applyNumberFormat="1" applyFont="1" applyFill="1" applyBorder="1"/>
    <xf numFmtId="166" fontId="9" fillId="3" borderId="2" xfId="0" applyNumberFormat="1" applyFont="1" applyFill="1" applyBorder="1" applyAlignment="1">
      <alignment wrapText="1"/>
    </xf>
    <xf numFmtId="1" fontId="11" fillId="3" borderId="0" xfId="1" applyNumberFormat="1" applyFont="1" applyFill="1" applyProtection="1"/>
    <xf numFmtId="1" fontId="12" fillId="3" borderId="0" xfId="1" applyNumberFormat="1" applyFont="1" applyFill="1" applyAlignment="1" applyProtection="1">
      <alignment horizontal="left"/>
    </xf>
    <xf numFmtId="1" fontId="12" fillId="3" borderId="0" xfId="1" applyNumberFormat="1" applyFont="1" applyFill="1" applyAlignment="1" applyProtection="1">
      <alignment vertical="center"/>
    </xf>
    <xf numFmtId="1" fontId="11" fillId="3" borderId="0" xfId="1" applyNumberFormat="1" applyFont="1" applyFill="1" applyAlignment="1" applyProtection="1">
      <alignment vertical="center"/>
    </xf>
    <xf numFmtId="1" fontId="12" fillId="3" borderId="0" xfId="1" applyNumberFormat="1" applyFont="1" applyFill="1" applyAlignment="1" applyProtection="1">
      <alignment horizontal="left" vertical="center"/>
    </xf>
    <xf numFmtId="1" fontId="11" fillId="3" borderId="0" xfId="1" applyNumberFormat="1" applyFont="1" applyFill="1" applyAlignment="1" applyProtection="1">
      <alignment horizontal="left" vertical="center"/>
    </xf>
    <xf numFmtId="165" fontId="11" fillId="3" borderId="0" xfId="1" applyFont="1" applyFill="1" applyAlignment="1" applyProtection="1">
      <alignment vertical="center"/>
    </xf>
    <xf numFmtId="1" fontId="13" fillId="3" borderId="0" xfId="1" applyNumberFormat="1" applyFont="1" applyFill="1" applyAlignment="1" applyProtection="1">
      <alignment horizontal="left" vertical="center"/>
    </xf>
    <xf numFmtId="165" fontId="13" fillId="3" borderId="0" xfId="1" applyFont="1" applyFill="1" applyAlignment="1" applyProtection="1">
      <alignment vertical="center"/>
    </xf>
    <xf numFmtId="0" fontId="8" fillId="3" borderId="0" xfId="0" applyFont="1" applyFill="1" applyProtection="1"/>
    <xf numFmtId="0" fontId="7" fillId="3" borderId="0" xfId="0" applyFont="1" applyFill="1" applyProtection="1"/>
    <xf numFmtId="0" fontId="9" fillId="3" borderId="0" xfId="0" applyFont="1" applyFill="1"/>
    <xf numFmtId="0" fontId="14" fillId="3" borderId="0" xfId="0" applyFont="1" applyFill="1"/>
    <xf numFmtId="0" fontId="7" fillId="3" borderId="0" xfId="0" applyFont="1" applyFill="1"/>
    <xf numFmtId="0" fontId="8" fillId="3" borderId="0" xfId="0" applyFont="1" applyFill="1" applyAlignment="1" applyProtection="1">
      <alignment horizontal="left"/>
    </xf>
    <xf numFmtId="0" fontId="7" fillId="3" borderId="0" xfId="0" applyFont="1" applyFill="1" applyAlignment="1" applyProtection="1">
      <alignment wrapText="1"/>
    </xf>
    <xf numFmtId="0" fontId="8" fillId="3" borderId="0" xfId="0" applyFont="1" applyFill="1" applyAlignment="1" applyProtection="1">
      <alignment horizontal="center" vertical="center" wrapText="1"/>
    </xf>
    <xf numFmtId="0" fontId="8" fillId="3" borderId="0" xfId="0" applyFont="1" applyFill="1" applyAlignment="1">
      <alignment horizontal="center" vertical="center" wrapText="1"/>
    </xf>
    <xf numFmtId="0" fontId="8" fillId="3" borderId="0" xfId="0" applyFont="1" applyFill="1" applyAlignment="1" applyProtection="1">
      <alignment horizontal="center" vertical="center"/>
    </xf>
    <xf numFmtId="6" fontId="8" fillId="3" borderId="0" xfId="0" quotePrefix="1" applyNumberFormat="1" applyFont="1" applyFill="1" applyAlignment="1">
      <alignment horizontal="center"/>
    </xf>
    <xf numFmtId="6" fontId="8" fillId="3" borderId="0" xfId="0" applyNumberFormat="1" applyFont="1" applyFill="1" applyAlignment="1">
      <alignment horizontal="center"/>
    </xf>
    <xf numFmtId="0" fontId="7" fillId="3" borderId="0" xfId="0" applyFont="1" applyFill="1" applyAlignment="1" applyProtection="1">
      <alignment vertical="center"/>
    </xf>
    <xf numFmtId="164" fontId="7" fillId="3" borderId="0" xfId="0" applyNumberFormat="1" applyFont="1" applyFill="1" applyBorder="1"/>
    <xf numFmtId="0" fontId="8" fillId="3" borderId="0" xfId="0" applyFont="1" applyFill="1" applyAlignment="1" applyProtection="1">
      <alignment vertical="center"/>
    </xf>
    <xf numFmtId="0" fontId="8" fillId="3" borderId="0" xfId="0" applyFont="1" applyFill="1"/>
    <xf numFmtId="0" fontId="8" fillId="3" borderId="0" xfId="0" applyFont="1" applyFill="1" applyAlignment="1" applyProtection="1">
      <alignment vertical="center" wrapText="1"/>
    </xf>
    <xf numFmtId="0" fontId="7" fillId="3" borderId="0" xfId="0" applyFont="1" applyFill="1" applyAlignment="1" applyProtection="1">
      <alignment vertical="center" wrapText="1"/>
    </xf>
    <xf numFmtId="0" fontId="9" fillId="3" borderId="0" xfId="0" applyFont="1" applyFill="1" applyBorder="1"/>
    <xf numFmtId="6" fontId="8" fillId="3" borderId="0" xfId="0" quotePrefix="1" applyNumberFormat="1" applyFont="1" applyFill="1" applyAlignment="1" applyProtection="1">
      <alignment horizontal="center"/>
    </xf>
    <xf numFmtId="164" fontId="7" fillId="3" borderId="0" xfId="0" applyNumberFormat="1" applyFont="1" applyFill="1" applyBorder="1" applyProtection="1"/>
    <xf numFmtId="0" fontId="7" fillId="3" borderId="0" xfId="0" applyFont="1" applyFill="1" applyBorder="1" applyProtection="1"/>
    <xf numFmtId="0" fontId="8" fillId="3" borderId="0" xfId="0" applyFont="1" applyFill="1" applyBorder="1" applyProtection="1"/>
    <xf numFmtId="0" fontId="16" fillId="3" borderId="0" xfId="0" applyFont="1" applyFill="1" applyAlignment="1" applyProtection="1">
      <alignment horizontal="center" vertical="center" wrapText="1"/>
    </xf>
    <xf numFmtId="0" fontId="9" fillId="3" borderId="7" xfId="0" applyFont="1" applyFill="1" applyBorder="1" applyAlignment="1">
      <alignment wrapText="1"/>
    </xf>
    <xf numFmtId="3"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2" fontId="9" fillId="3" borderId="7"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9" fontId="9" fillId="3" borderId="11"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0" fontId="20" fillId="3" borderId="0" xfId="0" applyFont="1" applyFill="1" applyProtection="1"/>
    <xf numFmtId="0" fontId="21" fillId="3" borderId="0" xfId="0" applyFont="1" applyFill="1" applyProtection="1"/>
    <xf numFmtId="0" fontId="22" fillId="3" borderId="0" xfId="0" applyFont="1" applyFill="1"/>
    <xf numFmtId="0" fontId="23" fillId="3" borderId="0" xfId="0" applyFont="1" applyFill="1" applyProtection="1"/>
    <xf numFmtId="0" fontId="23" fillId="3" borderId="0" xfId="0" applyFont="1" applyFill="1"/>
    <xf numFmtId="0" fontId="20" fillId="2" borderId="1" xfId="0" applyFont="1" applyFill="1" applyBorder="1" applyAlignment="1" applyProtection="1">
      <alignment vertical="top"/>
    </xf>
    <xf numFmtId="0" fontId="21" fillId="3" borderId="0"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3" xfId="0" applyFont="1" applyFill="1" applyBorder="1" applyAlignment="1">
      <alignment horizontal="center" vertical="center" wrapText="1"/>
    </xf>
    <xf numFmtId="0" fontId="11" fillId="3" borderId="4" xfId="0" quotePrefix="1" applyFont="1" applyFill="1" applyBorder="1" applyAlignment="1">
      <alignment horizontal="center"/>
    </xf>
    <xf numFmtId="0" fontId="12" fillId="3" borderId="0" xfId="0" applyFont="1" applyFill="1" applyAlignment="1">
      <alignment horizontal="left"/>
    </xf>
    <xf numFmtId="9" fontId="9" fillId="3" borderId="0" xfId="0" applyNumberFormat="1" applyFont="1" applyFill="1" applyBorder="1" applyAlignment="1">
      <alignment horizontal="center" vertical="center"/>
    </xf>
    <xf numFmtId="166" fontId="7" fillId="3" borderId="0" xfId="0" applyNumberFormat="1" applyFont="1" applyFill="1" applyAlignment="1">
      <alignment horizontal="right" vertical="center"/>
    </xf>
    <xf numFmtId="166" fontId="8" fillId="3" borderId="5" xfId="0" applyNumberFormat="1" applyFont="1" applyFill="1" applyBorder="1" applyAlignment="1" applyProtection="1">
      <alignment horizontal="right" vertical="center"/>
    </xf>
    <xf numFmtId="166" fontId="8" fillId="3" borderId="0" xfId="0" applyNumberFormat="1" applyFont="1" applyFill="1" applyBorder="1" applyAlignment="1" applyProtection="1">
      <alignment horizontal="right" vertical="center"/>
    </xf>
    <xf numFmtId="166" fontId="15" fillId="3" borderId="0" xfId="0" applyNumberFormat="1" applyFont="1" applyFill="1" applyAlignment="1" applyProtection="1">
      <alignment horizontal="right" vertical="center"/>
    </xf>
    <xf numFmtId="166" fontId="7" fillId="3" borderId="0" xfId="0" applyNumberFormat="1" applyFont="1" applyFill="1" applyAlignment="1" applyProtection="1">
      <alignment horizontal="right" vertical="center"/>
    </xf>
    <xf numFmtId="166" fontId="8" fillId="3" borderId="0" xfId="0" applyNumberFormat="1" applyFont="1" applyFill="1" applyAlignment="1" applyProtection="1">
      <alignment horizontal="right" vertical="center"/>
    </xf>
    <xf numFmtId="166" fontId="8" fillId="3" borderId="0" xfId="0" applyNumberFormat="1" applyFont="1" applyFill="1" applyAlignment="1" applyProtection="1">
      <alignment horizontal="right" vertical="center" wrapText="1"/>
    </xf>
    <xf numFmtId="0" fontId="0" fillId="3" borderId="0" xfId="0" applyFill="1" applyAlignment="1" applyProtection="1">
      <alignment horizontal="right"/>
    </xf>
    <xf numFmtId="166" fontId="8" fillId="3" borderId="0" xfId="0" applyNumberFormat="1" applyFont="1" applyFill="1" applyAlignment="1">
      <alignment horizontal="right" vertical="center"/>
    </xf>
    <xf numFmtId="166" fontId="7" fillId="3" borderId="0" xfId="0" applyNumberFormat="1" applyFont="1" applyFill="1" applyBorder="1" applyAlignment="1" applyProtection="1">
      <alignment horizontal="right" vertical="center"/>
    </xf>
    <xf numFmtId="0" fontId="8" fillId="0" borderId="0" xfId="0" applyFont="1" applyFill="1" applyBorder="1" applyAlignment="1" applyProtection="1">
      <alignment vertical="center"/>
    </xf>
    <xf numFmtId="166" fontId="7" fillId="4" borderId="12" xfId="0" applyNumberFormat="1" applyFont="1" applyFill="1" applyBorder="1" applyAlignment="1" applyProtection="1">
      <alignment horizontal="right" vertical="center" wrapText="1"/>
      <protection locked="0"/>
    </xf>
    <xf numFmtId="166" fontId="7" fillId="4" borderId="0" xfId="0" applyNumberFormat="1" applyFont="1" applyFill="1" applyBorder="1" applyAlignment="1" applyProtection="1">
      <alignment horizontal="right" vertical="center" wrapText="1"/>
      <protection locked="0"/>
    </xf>
    <xf numFmtId="166" fontId="7" fillId="4" borderId="12" xfId="0" applyNumberFormat="1" applyFont="1" applyFill="1" applyBorder="1" applyAlignment="1" applyProtection="1">
      <alignment horizontal="right" vertical="center"/>
      <protection locked="0"/>
    </xf>
    <xf numFmtId="166" fontId="7" fillId="4" borderId="0" xfId="0" applyNumberFormat="1" applyFont="1" applyFill="1" applyBorder="1" applyAlignment="1" applyProtection="1">
      <alignment horizontal="right" vertical="center"/>
      <protection locked="0"/>
    </xf>
    <xf numFmtId="166" fontId="7" fillId="4" borderId="7" xfId="0" applyNumberFormat="1" applyFont="1" applyFill="1" applyBorder="1" applyAlignment="1" applyProtection="1">
      <alignment horizontal="right" vertical="center" wrapText="1"/>
      <protection locked="0"/>
    </xf>
    <xf numFmtId="166" fontId="7" fillId="4" borderId="8" xfId="0" applyNumberFormat="1" applyFont="1" applyFill="1" applyBorder="1" applyAlignment="1" applyProtection="1">
      <alignment horizontal="right" vertical="center"/>
    </xf>
    <xf numFmtId="166" fontId="7" fillId="4" borderId="0" xfId="0" applyNumberFormat="1" applyFont="1" applyFill="1" applyBorder="1" applyAlignment="1" applyProtection="1">
      <alignment horizontal="right" vertical="center"/>
    </xf>
    <xf numFmtId="0" fontId="7" fillId="4" borderId="0" xfId="0" applyFont="1" applyFill="1" applyBorder="1" applyProtection="1"/>
    <xf numFmtId="166" fontId="8" fillId="3" borderId="6" xfId="0" applyNumberFormat="1" applyFont="1" applyFill="1" applyBorder="1" applyAlignment="1" applyProtection="1">
      <alignment horizontal="right" vertical="center"/>
    </xf>
    <xf numFmtId="166" fontId="9" fillId="3" borderId="4" xfId="0" applyNumberFormat="1" applyFont="1" applyFill="1" applyBorder="1"/>
    <xf numFmtId="2" fontId="9" fillId="0" borderId="4" xfId="0" applyNumberFormat="1" applyFont="1" applyBorder="1" applyAlignment="1">
      <alignment horizontal="center" vertical="center"/>
    </xf>
    <xf numFmtId="0" fontId="19" fillId="3" borderId="0" xfId="0" applyFont="1" applyFill="1" applyProtection="1"/>
    <xf numFmtId="0" fontId="25" fillId="0" borderId="0" xfId="0" applyFont="1" applyFill="1" applyAlignment="1" applyProtection="1">
      <alignment wrapText="1"/>
    </xf>
    <xf numFmtId="0" fontId="25" fillId="0" borderId="0" xfId="0" applyFont="1" applyAlignment="1" applyProtection="1">
      <alignment wrapText="1"/>
    </xf>
    <xf numFmtId="0" fontId="24" fillId="0" borderId="0" xfId="0" applyFont="1" applyFill="1" applyAlignment="1" applyProtection="1">
      <alignment horizontal="center" vertical="center" wrapText="1"/>
    </xf>
    <xf numFmtId="0" fontId="25"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20" fillId="0" borderId="0" xfId="0" applyFont="1" applyAlignment="1" applyProtection="1">
      <alignment horizontal="center" vertical="center" wrapText="1"/>
    </xf>
    <xf numFmtId="0" fontId="24" fillId="3" borderId="0" xfId="0" applyFont="1" applyFill="1" applyAlignment="1" applyProtection="1">
      <alignment horizontal="center" vertical="center" wrapText="1"/>
    </xf>
    <xf numFmtId="0" fontId="25" fillId="0" borderId="0" xfId="0" quotePrefix="1" applyFont="1" applyFill="1" applyAlignment="1" applyProtection="1">
      <alignment horizontal="center" wrapText="1"/>
    </xf>
    <xf numFmtId="0" fontId="25" fillId="0" borderId="0" xfId="0" applyFont="1" applyAlignment="1" applyProtection="1">
      <alignment horizontal="center" wrapText="1"/>
    </xf>
    <xf numFmtId="0" fontId="24" fillId="0" borderId="0" xfId="0" applyFont="1" applyAlignment="1" applyProtection="1">
      <alignment wrapText="1"/>
    </xf>
    <xf numFmtId="166" fontId="24" fillId="0" borderId="0" xfId="0" applyNumberFormat="1" applyFont="1" applyFill="1" applyAlignment="1" applyProtection="1">
      <alignment horizontal="right" vertical="center" wrapText="1"/>
    </xf>
    <xf numFmtId="166" fontId="25" fillId="0" borderId="0" xfId="0" applyNumberFormat="1" applyFont="1" applyFill="1" applyAlignment="1" applyProtection="1">
      <alignment horizontal="center" vertical="center" wrapText="1"/>
    </xf>
    <xf numFmtId="0" fontId="25" fillId="0" borderId="0" xfId="0" applyFont="1" applyAlignment="1" applyProtection="1">
      <alignment vertical="center" wrapText="1"/>
    </xf>
    <xf numFmtId="0" fontId="25" fillId="0" borderId="0" xfId="0" applyFont="1" applyAlignment="1" applyProtection="1">
      <alignment horizontal="right" vertical="center" wrapText="1"/>
    </xf>
    <xf numFmtId="0" fontId="24" fillId="0" borderId="0" xfId="0" applyFont="1" applyAlignment="1" applyProtection="1">
      <alignment vertical="center"/>
    </xf>
    <xf numFmtId="166" fontId="25" fillId="0" borderId="0" xfId="0" applyNumberFormat="1" applyFont="1" applyFill="1" applyAlignment="1" applyProtection="1">
      <alignment horizontal="right" vertical="center" wrapText="1"/>
    </xf>
    <xf numFmtId="166" fontId="25" fillId="0" borderId="0" xfId="0" applyNumberFormat="1" applyFont="1" applyAlignment="1" applyProtection="1">
      <alignment horizontal="right" vertical="center" wrapText="1"/>
    </xf>
    <xf numFmtId="0" fontId="25" fillId="0" borderId="0" xfId="0" applyFont="1" applyFill="1" applyBorder="1" applyAlignment="1" applyProtection="1">
      <alignment horizontal="center" vertical="center" wrapText="1"/>
    </xf>
    <xf numFmtId="166" fontId="25" fillId="5" borderId="1" xfId="0" applyNumberFormat="1" applyFont="1" applyFill="1" applyBorder="1" applyAlignment="1" applyProtection="1">
      <alignment horizontal="right" vertical="center" wrapText="1"/>
      <protection locked="0"/>
    </xf>
    <xf numFmtId="1" fontId="9" fillId="3" borderId="0" xfId="0" applyNumberFormat="1" applyFont="1" applyFill="1" applyBorder="1" applyAlignment="1">
      <alignment horizontal="center" vertical="center"/>
    </xf>
    <xf numFmtId="166" fontId="9" fillId="3" borderId="2" xfId="0" applyNumberFormat="1" applyFont="1" applyFill="1" applyBorder="1" applyAlignment="1">
      <alignment horizontal="left"/>
    </xf>
    <xf numFmtId="166" fontId="9" fillId="3" borderId="2" xfId="0" applyNumberFormat="1" applyFont="1" applyFill="1" applyBorder="1" applyAlignment="1">
      <alignment horizontal="center"/>
    </xf>
    <xf numFmtId="0" fontId="7" fillId="5" borderId="1" xfId="0" applyFont="1" applyFill="1" applyBorder="1" applyAlignment="1" applyProtection="1">
      <alignment horizontal="right" vertical="center"/>
      <protection locked="0"/>
    </xf>
    <xf numFmtId="3" fontId="9" fillId="5" borderId="3" xfId="0" applyNumberFormat="1" applyFont="1" applyFill="1" applyBorder="1" applyAlignment="1" applyProtection="1">
      <alignment horizontal="right" vertical="center" wrapText="1"/>
      <protection locked="0"/>
    </xf>
    <xf numFmtId="3" fontId="9" fillId="5" borderId="1" xfId="0" applyNumberFormat="1" applyFont="1" applyFill="1" applyBorder="1" applyAlignment="1" applyProtection="1">
      <alignment horizontal="right" vertical="center" wrapText="1"/>
      <protection locked="0"/>
    </xf>
    <xf numFmtId="0" fontId="7" fillId="3" borderId="0" xfId="0" applyFont="1" applyFill="1" applyAlignment="1" applyProtection="1">
      <alignment horizontal="center"/>
      <protection locked="0"/>
    </xf>
    <xf numFmtId="0" fontId="8" fillId="3" borderId="0" xfId="0" applyFont="1" applyFill="1" applyAlignment="1" applyProtection="1">
      <alignment horizontal="center" vertical="center" wrapText="1"/>
    </xf>
    <xf numFmtId="0" fontId="7" fillId="3" borderId="0" xfId="0" applyFont="1" applyFill="1" applyAlignment="1">
      <alignment horizontal="center"/>
    </xf>
    <xf numFmtId="0" fontId="26" fillId="5" borderId="1" xfId="0" applyFont="1" applyFill="1" applyBorder="1" applyAlignment="1" applyProtection="1">
      <alignment wrapText="1"/>
      <protection locked="0"/>
    </xf>
    <xf numFmtId="0" fontId="0" fillId="3" borderId="0" xfId="0" applyFill="1" applyAlignment="1"/>
    <xf numFmtId="0" fontId="24" fillId="0" borderId="0" xfId="0" applyFont="1" applyAlignment="1" applyProtection="1">
      <alignment vertical="center" wrapText="1"/>
    </xf>
    <xf numFmtId="166" fontId="8" fillId="4" borderId="0" xfId="0" applyNumberFormat="1" applyFont="1" applyFill="1" applyBorder="1" applyAlignment="1" applyProtection="1">
      <alignment horizontal="right" vertical="center" wrapText="1"/>
    </xf>
    <xf numFmtId="166" fontId="8" fillId="4" borderId="0" xfId="0" applyNumberFormat="1" applyFont="1" applyFill="1" applyBorder="1" applyAlignment="1" applyProtection="1">
      <alignment horizontal="right" vertical="center"/>
    </xf>
    <xf numFmtId="0" fontId="24" fillId="0" borderId="0" xfId="0" applyFont="1" applyAlignment="1" applyProtection="1">
      <alignment horizontal="left" wrapText="1"/>
    </xf>
    <xf numFmtId="0" fontId="7" fillId="3" borderId="0" xfId="0" applyFont="1" applyFill="1" applyAlignment="1" applyProtection="1">
      <alignment vertical="top"/>
    </xf>
    <xf numFmtId="0" fontId="8" fillId="3" borderId="0" xfId="0" applyFont="1" applyFill="1" applyAlignment="1" applyProtection="1">
      <alignment horizontal="center" vertical="center" wrapText="1"/>
    </xf>
    <xf numFmtId="166" fontId="29" fillId="5" borderId="1" xfId="0" applyNumberFormat="1" applyFont="1" applyFill="1" applyBorder="1" applyAlignment="1" applyProtection="1">
      <alignment horizontal="right"/>
      <protection locked="0"/>
    </xf>
    <xf numFmtId="166" fontId="29" fillId="0" borderId="1" xfId="0" applyNumberFormat="1" applyFont="1" applyFill="1" applyBorder="1" applyAlignment="1" applyProtection="1">
      <alignment horizontal="right"/>
    </xf>
    <xf numFmtId="0" fontId="29" fillId="0" borderId="0" xfId="0" applyFont="1" applyFill="1" applyAlignment="1" applyProtection="1">
      <alignment horizontal="right"/>
    </xf>
    <xf numFmtId="166" fontId="25" fillId="0" borderId="0" xfId="0" applyNumberFormat="1" applyFont="1" applyFill="1" applyBorder="1" applyAlignment="1" applyProtection="1">
      <alignment vertical="center" wrapText="1"/>
    </xf>
    <xf numFmtId="164" fontId="25" fillId="0" borderId="0" xfId="0" applyNumberFormat="1" applyFont="1" applyBorder="1" applyAlignment="1" applyProtection="1">
      <alignment horizontal="center" vertical="center" wrapText="1"/>
    </xf>
    <xf numFmtId="164" fontId="25" fillId="0" borderId="0" xfId="0" applyNumberFormat="1" applyFont="1" applyFill="1" applyAlignment="1" applyProtection="1">
      <alignment wrapText="1"/>
    </xf>
    <xf numFmtId="164" fontId="7" fillId="3" borderId="0" xfId="0" applyNumberFormat="1" applyFont="1" applyFill="1"/>
    <xf numFmtId="0" fontId="11" fillId="3" borderId="0" xfId="0" applyFont="1" applyFill="1" applyProtection="1"/>
    <xf numFmtId="0" fontId="17" fillId="3" borderId="0" xfId="0" applyFont="1" applyFill="1" applyProtection="1"/>
    <xf numFmtId="6" fontId="16" fillId="3" borderId="0" xfId="0" quotePrefix="1" applyNumberFormat="1" applyFont="1" applyFill="1" applyAlignment="1" applyProtection="1">
      <alignment horizontal="center" vertical="center"/>
    </xf>
    <xf numFmtId="6" fontId="16" fillId="3" borderId="0" xfId="0" applyNumberFormat="1" applyFont="1" applyFill="1" applyAlignment="1" applyProtection="1">
      <alignment horizontal="center"/>
    </xf>
    <xf numFmtId="0" fontId="11" fillId="3" borderId="0" xfId="0" applyFont="1" applyFill="1" applyAlignment="1" applyProtection="1">
      <alignment horizontal="center" vertical="center"/>
    </xf>
    <xf numFmtId="164" fontId="17" fillId="3" borderId="0" xfId="0" applyNumberFormat="1" applyFont="1" applyFill="1" applyProtection="1"/>
    <xf numFmtId="3" fontId="11" fillId="3" borderId="6" xfId="0" applyNumberFormat="1" applyFont="1" applyFill="1" applyBorder="1" applyAlignment="1" applyProtection="1">
      <alignment horizontal="right" vertical="center"/>
    </xf>
    <xf numFmtId="3" fontId="11" fillId="3" borderId="0" xfId="0" applyNumberFormat="1" applyFont="1" applyFill="1" applyAlignment="1" applyProtection="1">
      <alignment horizontal="right" vertical="center"/>
    </xf>
    <xf numFmtId="3" fontId="11" fillId="3" borderId="0" xfId="0" applyNumberFormat="1" applyFont="1" applyFill="1" applyBorder="1" applyProtection="1"/>
    <xf numFmtId="0" fontId="18" fillId="3" borderId="0" xfId="0" applyFont="1" applyFill="1" applyProtection="1"/>
    <xf numFmtId="166" fontId="29" fillId="5" borderId="10" xfId="0" applyNumberFormat="1" applyFont="1" applyFill="1" applyBorder="1" applyAlignment="1" applyProtection="1">
      <alignment horizontal="right"/>
      <protection locked="0"/>
    </xf>
    <xf numFmtId="49" fontId="9" fillId="0" borderId="0" xfId="0" applyNumberFormat="1" applyFont="1" applyAlignment="1" applyProtection="1">
      <alignment wrapText="1"/>
    </xf>
    <xf numFmtId="0" fontId="30" fillId="0" borderId="0" xfId="0" applyFont="1" applyAlignment="1" applyProtection="1">
      <alignment horizontal="center" wrapText="1"/>
    </xf>
    <xf numFmtId="0" fontId="9" fillId="0" borderId="0" xfId="0" applyFont="1" applyProtection="1"/>
    <xf numFmtId="0" fontId="30" fillId="0" borderId="0" xfId="0" quotePrefix="1" applyFont="1" applyAlignment="1" applyProtection="1">
      <alignment horizontal="center" wrapText="1"/>
    </xf>
    <xf numFmtId="49" fontId="29" fillId="0" borderId="0" xfId="0" applyNumberFormat="1" applyFont="1" applyAlignment="1" applyProtection="1">
      <alignment wrapText="1"/>
    </xf>
    <xf numFmtId="0" fontId="29" fillId="0" borderId="0" xfId="0" applyFont="1" applyBorder="1" applyAlignment="1" applyProtection="1">
      <alignment horizontal="right"/>
    </xf>
    <xf numFmtId="0" fontId="29" fillId="0" borderId="0" xfId="0" applyFont="1" applyAlignment="1" applyProtection="1">
      <alignment horizontal="right"/>
    </xf>
    <xf numFmtId="0" fontId="29" fillId="0" borderId="0" xfId="0" applyFont="1" applyProtection="1"/>
    <xf numFmtId="49" fontId="31" fillId="0" borderId="0" xfId="0" applyNumberFormat="1" applyFont="1" applyAlignment="1" applyProtection="1">
      <alignment wrapText="1"/>
    </xf>
    <xf numFmtId="49" fontId="31" fillId="0" borderId="14" xfId="0" applyNumberFormat="1" applyFont="1" applyBorder="1" applyAlignment="1" applyProtection="1">
      <alignment wrapText="1"/>
    </xf>
    <xf numFmtId="0" fontId="29" fillId="0" borderId="15" xfId="0" applyFont="1" applyBorder="1" applyProtection="1"/>
    <xf numFmtId="166" fontId="29" fillId="0" borderId="2" xfId="0" applyNumberFormat="1" applyFont="1" applyFill="1" applyBorder="1" applyAlignment="1" applyProtection="1">
      <alignment horizontal="right"/>
    </xf>
    <xf numFmtId="0" fontId="29" fillId="0" borderId="13" xfId="0" applyFont="1" applyBorder="1" applyProtection="1"/>
    <xf numFmtId="166" fontId="31" fillId="0" borderId="0" xfId="0" applyNumberFormat="1" applyFont="1" applyProtection="1"/>
    <xf numFmtId="166" fontId="24" fillId="0" borderId="17" xfId="0" applyNumberFormat="1" applyFont="1" applyFill="1" applyBorder="1" applyAlignment="1" applyProtection="1">
      <alignment wrapText="1"/>
    </xf>
    <xf numFmtId="166" fontId="24" fillId="0" borderId="13" xfId="0" applyNumberFormat="1" applyFont="1" applyFill="1" applyBorder="1" applyAlignment="1" applyProtection="1">
      <alignment wrapText="1"/>
    </xf>
    <xf numFmtId="0" fontId="25" fillId="0" borderId="0" xfId="0" applyFont="1" applyBorder="1" applyAlignment="1" applyProtection="1">
      <alignment vertical="center" wrapText="1"/>
    </xf>
    <xf numFmtId="166" fontId="25" fillId="0" borderId="0" xfId="0" applyNumberFormat="1" applyFont="1" applyFill="1" applyBorder="1" applyAlignment="1" applyProtection="1">
      <alignment horizontal="right" vertical="center" wrapText="1"/>
    </xf>
    <xf numFmtId="49" fontId="10" fillId="0" borderId="0" xfId="0" applyNumberFormat="1" applyFont="1" applyAlignment="1" applyProtection="1">
      <alignment wrapText="1"/>
    </xf>
    <xf numFmtId="166" fontId="8" fillId="3" borderId="0" xfId="0" applyNumberFormat="1" applyFont="1" applyFill="1" applyBorder="1" applyAlignment="1"/>
    <xf numFmtId="0" fontId="19" fillId="0" borderId="0" xfId="0" applyFont="1" applyFill="1"/>
    <xf numFmtId="0" fontId="8" fillId="3" borderId="0" xfId="0" applyFont="1" applyFill="1" applyAlignment="1" applyProtection="1">
      <alignment horizontal="center" vertical="center" wrapText="1"/>
    </xf>
    <xf numFmtId="6" fontId="8" fillId="3" borderId="0" xfId="0" applyNumberFormat="1" applyFont="1" applyFill="1" applyAlignment="1" applyProtection="1">
      <alignment horizontal="center"/>
    </xf>
    <xf numFmtId="166" fontId="9" fillId="5" borderId="1" xfId="0" applyNumberFormat="1" applyFont="1" applyFill="1" applyBorder="1" applyAlignment="1" applyProtection="1">
      <alignment horizontal="right" vertical="center" wrapText="1"/>
      <protection locked="0"/>
    </xf>
    <xf numFmtId="0" fontId="25" fillId="0" borderId="0" xfId="0" applyFont="1" applyAlignment="1" applyProtection="1">
      <alignment wrapText="1"/>
      <protection locked="0"/>
    </xf>
    <xf numFmtId="49" fontId="29" fillId="0" borderId="0" xfId="0" applyNumberFormat="1" applyFont="1" applyAlignment="1" applyProtection="1">
      <alignment wrapText="1"/>
      <protection locked="0"/>
    </xf>
    <xf numFmtId="164" fontId="9" fillId="3" borderId="4" xfId="0" applyNumberFormat="1" applyFont="1" applyFill="1" applyBorder="1" applyAlignment="1">
      <alignment horizontal="center" vertical="center"/>
    </xf>
    <xf numFmtId="0" fontId="25" fillId="0" borderId="0" xfId="0" applyFont="1" applyFill="1" applyAlignment="1" applyProtection="1">
      <alignment horizontal="left" vertical="center" wrapText="1"/>
    </xf>
    <xf numFmtId="0" fontId="25" fillId="0" borderId="0" xfId="0" applyFont="1" applyFill="1" applyAlignment="1" applyProtection="1">
      <alignment vertical="center" wrapText="1"/>
    </xf>
    <xf numFmtId="0" fontId="23" fillId="0" borderId="0" xfId="0" applyFont="1" applyFill="1" applyAlignment="1" applyProtection="1">
      <alignment vertical="center" wrapText="1"/>
    </xf>
    <xf numFmtId="0" fontId="23" fillId="0" borderId="0" xfId="0" applyFont="1" applyFill="1" applyAlignment="1" applyProtection="1">
      <alignment vertical="center"/>
    </xf>
    <xf numFmtId="0" fontId="25" fillId="0" borderId="0" xfId="0" applyFont="1" applyFill="1" applyBorder="1" applyAlignment="1" applyProtection="1">
      <alignment horizontal="left" vertical="center" wrapText="1"/>
    </xf>
    <xf numFmtId="0" fontId="24" fillId="0" borderId="0" xfId="0" applyFont="1" applyFill="1" applyAlignment="1" applyProtection="1">
      <alignment vertical="center" wrapText="1"/>
    </xf>
    <xf numFmtId="0" fontId="23" fillId="0" borderId="0" xfId="0" applyFont="1" applyFill="1" applyAlignment="1" applyProtection="1">
      <alignment wrapText="1"/>
    </xf>
    <xf numFmtId="3" fontId="9" fillId="0" borderId="2" xfId="0" applyNumberFormat="1" applyFont="1" applyFill="1" applyBorder="1" applyAlignment="1">
      <alignment horizontal="center" vertical="center"/>
    </xf>
    <xf numFmtId="0" fontId="24" fillId="0" borderId="0" xfId="0" applyFont="1" applyAlignment="1" applyProtection="1">
      <alignment horizontal="left" wrapText="1"/>
    </xf>
    <xf numFmtId="0" fontId="24" fillId="0" borderId="0" xfId="0" applyFont="1" applyAlignment="1" applyProtection="1">
      <alignment horizontal="left" vertical="top" wrapText="1"/>
    </xf>
    <xf numFmtId="0" fontId="32" fillId="0" borderId="0" xfId="0" applyFont="1" applyAlignment="1" applyProtection="1">
      <alignment wrapText="1"/>
    </xf>
    <xf numFmtId="0" fontId="25" fillId="0" borderId="0" xfId="0" applyFont="1" applyFill="1" applyBorder="1" applyAlignment="1" applyProtection="1">
      <alignment wrapText="1"/>
    </xf>
    <xf numFmtId="0" fontId="24" fillId="0" borderId="0" xfId="0" applyFont="1" applyFill="1" applyBorder="1" applyAlignment="1" applyProtection="1">
      <alignment horizontal="center" vertical="center" wrapText="1"/>
    </xf>
    <xf numFmtId="0" fontId="25" fillId="0" borderId="0" xfId="0" quotePrefix="1" applyFont="1" applyFill="1" applyBorder="1" applyAlignment="1" applyProtection="1">
      <alignment horizontal="center" wrapText="1"/>
    </xf>
    <xf numFmtId="0" fontId="3" fillId="0" borderId="0" xfId="0" applyFont="1"/>
    <xf numFmtId="0" fontId="3" fillId="3" borderId="8" xfId="0" applyFont="1" applyFill="1" applyBorder="1" applyAlignment="1">
      <alignment vertical="top" wrapText="1"/>
    </xf>
    <xf numFmtId="0" fontId="3" fillId="3" borderId="12" xfId="0" applyFont="1" applyFill="1" applyBorder="1" applyAlignment="1">
      <alignment vertical="top" wrapText="1"/>
    </xf>
    <xf numFmtId="49" fontId="9" fillId="5" borderId="1" xfId="0" applyNumberFormat="1" applyFont="1" applyFill="1" applyBorder="1" applyAlignment="1" applyProtection="1">
      <alignment horizontal="left" vertical="top" wrapText="1"/>
      <protection locked="0"/>
    </xf>
    <xf numFmtId="3" fontId="9" fillId="0" borderId="1" xfId="0" applyNumberFormat="1" applyFont="1" applyFill="1" applyBorder="1" applyAlignment="1" applyProtection="1">
      <alignment horizontal="right" vertical="center" wrapText="1"/>
    </xf>
    <xf numFmtId="0" fontId="29" fillId="3" borderId="0" xfId="0" applyFont="1" applyFill="1" applyProtection="1"/>
    <xf numFmtId="0" fontId="31" fillId="3" borderId="0" xfId="0" applyFont="1" applyFill="1" applyProtection="1"/>
    <xf numFmtId="0" fontId="35" fillId="3" borderId="0" xfId="0" applyFont="1" applyFill="1" applyProtection="1"/>
    <xf numFmtId="166" fontId="9" fillId="0" borderId="1" xfId="0" applyNumberFormat="1" applyFont="1" applyFill="1" applyBorder="1" applyAlignment="1" applyProtection="1">
      <alignment horizontal="right" vertical="center" wrapText="1"/>
    </xf>
    <xf numFmtId="0" fontId="25" fillId="0" borderId="0" xfId="0" applyFont="1" applyBorder="1" applyAlignment="1" applyProtection="1">
      <alignment vertical="center" wrapText="1"/>
      <protection locked="0"/>
    </xf>
    <xf numFmtId="3" fontId="9" fillId="0" borderId="3" xfId="0" applyNumberFormat="1" applyFont="1" applyFill="1" applyBorder="1" applyAlignment="1" applyProtection="1">
      <alignment horizontal="right" vertical="center" wrapText="1"/>
    </xf>
    <xf numFmtId="0" fontId="7" fillId="3" borderId="0" xfId="0" applyFont="1" applyFill="1" applyAlignment="1" applyProtection="1">
      <alignment vertical="top"/>
    </xf>
    <xf numFmtId="166" fontId="25" fillId="0" borderId="1" xfId="0" applyNumberFormat="1" applyFont="1" applyFill="1" applyBorder="1" applyAlignment="1" applyProtection="1">
      <alignment horizontal="right" vertical="center" wrapText="1"/>
    </xf>
    <xf numFmtId="0" fontId="25" fillId="0" borderId="0" xfId="0" applyFont="1" applyFill="1" applyAlignment="1" applyProtection="1">
      <alignment horizontal="right" vertical="center" wrapText="1"/>
    </xf>
    <xf numFmtId="0" fontId="2" fillId="3" borderId="0" xfId="0" applyFont="1" applyFill="1" applyAlignment="1" applyProtection="1"/>
    <xf numFmtId="0" fontId="8" fillId="3" borderId="0" xfId="0" applyFont="1" applyFill="1" applyAlignment="1" applyProtection="1"/>
    <xf numFmtId="164" fontId="7" fillId="3" borderId="0" xfId="0" applyNumberFormat="1" applyFont="1" applyFill="1" applyBorder="1" applyAlignment="1" applyProtection="1"/>
    <xf numFmtId="0" fontId="0" fillId="3" borderId="0" xfId="0" applyFill="1" applyAlignment="1" applyProtection="1"/>
    <xf numFmtId="0" fontId="7" fillId="3" borderId="0" xfId="0" applyFont="1" applyFill="1" applyAlignment="1" applyProtection="1"/>
    <xf numFmtId="166" fontId="8" fillId="3" borderId="0" xfId="0" applyNumberFormat="1" applyFont="1" applyFill="1" applyAlignment="1" applyProtection="1">
      <alignment horizontal="right"/>
    </xf>
    <xf numFmtId="0" fontId="2" fillId="3" borderId="0" xfId="0" applyFont="1" applyFill="1" applyAlignment="1" applyProtection="1">
      <alignment vertical="top"/>
    </xf>
    <xf numFmtId="0" fontId="8" fillId="3" borderId="0" xfId="0" applyFont="1" applyFill="1" applyAlignment="1" applyProtection="1">
      <alignment vertical="top"/>
    </xf>
    <xf numFmtId="166" fontId="8" fillId="3" borderId="0" xfId="0" applyNumberFormat="1" applyFont="1" applyFill="1" applyAlignment="1" applyProtection="1">
      <alignment horizontal="right" vertical="top"/>
    </xf>
    <xf numFmtId="164" fontId="7" fillId="3" borderId="0" xfId="0" applyNumberFormat="1" applyFont="1" applyFill="1" applyBorder="1" applyAlignment="1" applyProtection="1">
      <alignment vertical="top"/>
    </xf>
    <xf numFmtId="0" fontId="0" fillId="3" borderId="0" xfId="0" applyFill="1" applyAlignment="1" applyProtection="1">
      <alignment vertical="top"/>
    </xf>
    <xf numFmtId="166" fontId="7" fillId="3" borderId="0" xfId="0" applyNumberFormat="1" applyFont="1" applyFill="1" applyAlignment="1" applyProtection="1">
      <alignment horizontal="right"/>
    </xf>
    <xf numFmtId="0" fontId="31" fillId="0" borderId="0" xfId="0" applyFont="1"/>
    <xf numFmtId="0" fontId="29" fillId="0" borderId="0" xfId="0" applyFont="1"/>
    <xf numFmtId="0" fontId="29" fillId="0" borderId="0" xfId="0" applyFont="1" applyAlignment="1">
      <alignment vertical="center"/>
    </xf>
    <xf numFmtId="0" fontId="31" fillId="0" borderId="0" xfId="0" applyFont="1" applyAlignment="1">
      <alignment horizontal="center" wrapText="1"/>
    </xf>
    <xf numFmtId="0" fontId="31" fillId="0" borderId="0" xfId="0" applyFont="1" applyAlignment="1" applyProtection="1">
      <alignment horizontal="left" vertical="center"/>
    </xf>
    <xf numFmtId="0" fontId="31" fillId="0" borderId="0" xfId="0" applyFont="1" applyAlignment="1" applyProtection="1">
      <alignment horizontal="center" vertical="center" wrapText="1"/>
    </xf>
    <xf numFmtId="0" fontId="31" fillId="0" borderId="0" xfId="0" applyFont="1" applyAlignment="1">
      <alignment horizontal="center" vertical="center" wrapText="1"/>
    </xf>
    <xf numFmtId="0" fontId="31" fillId="0" borderId="0" xfId="0" quotePrefix="1" applyFont="1" applyAlignment="1">
      <alignment horizontal="center"/>
    </xf>
    <xf numFmtId="0" fontId="31" fillId="0" borderId="0" xfId="0" quotePrefix="1" applyFont="1" applyAlignment="1" applyProtection="1">
      <alignment horizontal="center" vertical="center"/>
    </xf>
    <xf numFmtId="0" fontId="31" fillId="0" borderId="0" xfId="0" applyFont="1" applyAlignment="1" applyProtection="1">
      <alignment horizontal="center" vertical="center"/>
    </xf>
    <xf numFmtId="0" fontId="29" fillId="0" borderId="0" xfId="0" applyFont="1" applyAlignment="1">
      <alignment horizontal="right"/>
    </xf>
    <xf numFmtId="0" fontId="29" fillId="0" borderId="0" xfId="0" applyFont="1" applyAlignment="1" applyProtection="1">
      <alignment horizontal="left" wrapText="1"/>
      <protection locked="0"/>
    </xf>
    <xf numFmtId="0" fontId="29" fillId="0" borderId="0" xfId="0" applyFont="1" applyAlignment="1"/>
    <xf numFmtId="166" fontId="29" fillId="0" borderId="0" xfId="0" applyNumberFormat="1" applyFont="1" applyAlignment="1"/>
    <xf numFmtId="167" fontId="36" fillId="0" borderId="0" xfId="0" applyNumberFormat="1" applyFont="1" applyAlignment="1" applyProtection="1">
      <alignment horizontal="center"/>
    </xf>
    <xf numFmtId="0" fontId="29" fillId="0" borderId="0" xfId="0" applyFont="1" applyFill="1" applyBorder="1"/>
    <xf numFmtId="0" fontId="31" fillId="0" borderId="0" xfId="0" applyFont="1" applyFill="1" applyBorder="1" applyAlignment="1">
      <alignment horizontal="center" wrapText="1"/>
    </xf>
    <xf numFmtId="0" fontId="31" fillId="0" borderId="0" xfId="0" quotePrefix="1" applyFont="1" applyFill="1" applyBorder="1" applyAlignment="1">
      <alignment horizontal="center"/>
    </xf>
    <xf numFmtId="0" fontId="29" fillId="0" borderId="0" xfId="0" applyFont="1" applyFill="1" applyBorder="1" applyAlignment="1">
      <alignment horizontal="center"/>
    </xf>
    <xf numFmtId="166" fontId="29" fillId="0" borderId="0" xfId="0" applyNumberFormat="1" applyFont="1" applyFill="1" applyBorder="1" applyAlignment="1">
      <alignment horizontal="center"/>
    </xf>
    <xf numFmtId="0" fontId="29" fillId="0" borderId="0" xfId="0" applyFont="1" applyFill="1" applyBorder="1" applyAlignment="1"/>
    <xf numFmtId="166" fontId="29" fillId="0" borderId="0" xfId="0" applyNumberFormat="1" applyFont="1" applyFill="1" applyBorder="1" applyAlignment="1" applyProtection="1">
      <alignment horizontal="center"/>
      <protection locked="0"/>
    </xf>
    <xf numFmtId="166" fontId="31" fillId="0" borderId="0" xfId="0" applyNumberFormat="1" applyFont="1" applyFill="1" applyBorder="1" applyAlignment="1">
      <alignment horizontal="center"/>
    </xf>
    <xf numFmtId="0" fontId="29" fillId="0" borderId="1" xfId="0" applyFont="1" applyBorder="1" applyAlignment="1">
      <alignment horizontal="right"/>
    </xf>
    <xf numFmtId="166" fontId="29" fillId="0" borderId="17" xfId="0" applyNumberFormat="1" applyFont="1" applyBorder="1" applyAlignment="1">
      <alignment horizontal="right"/>
    </xf>
    <xf numFmtId="166" fontId="31" fillId="0" borderId="5" xfId="0" applyNumberFormat="1" applyFont="1" applyBorder="1" applyAlignment="1">
      <alignment horizontal="right"/>
    </xf>
    <xf numFmtId="166" fontId="29" fillId="0" borderId="5" xfId="0" applyNumberFormat="1" applyFont="1" applyBorder="1" applyAlignment="1">
      <alignment horizontal="right"/>
    </xf>
    <xf numFmtId="166" fontId="29" fillId="0" borderId="0" xfId="0" applyNumberFormat="1" applyFont="1" applyAlignment="1">
      <alignment horizontal="right"/>
    </xf>
    <xf numFmtId="0" fontId="31" fillId="0" borderId="0" xfId="0" applyFont="1" applyAlignment="1"/>
    <xf numFmtId="166" fontId="29" fillId="0" borderId="0" xfId="0" applyNumberFormat="1" applyFont="1" applyFill="1" applyBorder="1" applyAlignment="1" applyProtection="1">
      <alignment horizontal="center"/>
    </xf>
    <xf numFmtId="166" fontId="29" fillId="0" borderId="0" xfId="0" applyNumberFormat="1" applyFont="1" applyAlignment="1" applyProtection="1"/>
    <xf numFmtId="0" fontId="29" fillId="2" borderId="3" xfId="0" applyFont="1" applyFill="1" applyBorder="1" applyAlignment="1" applyProtection="1">
      <alignment horizontal="center"/>
    </xf>
    <xf numFmtId="0" fontId="0" fillId="0" borderId="0" xfId="0" applyProtection="1"/>
    <xf numFmtId="6" fontId="29" fillId="2" borderId="2" xfId="0" quotePrefix="1" applyNumberFormat="1" applyFont="1" applyFill="1" applyBorder="1" applyAlignment="1" applyProtection="1">
      <alignment horizontal="center" vertical="top"/>
    </xf>
    <xf numFmtId="0" fontId="39" fillId="3" borderId="18" xfId="0" applyFont="1" applyFill="1" applyBorder="1" applyAlignment="1" applyProtection="1">
      <alignment vertical="center"/>
    </xf>
    <xf numFmtId="0" fontId="38" fillId="3" borderId="19" xfId="0" applyFont="1" applyFill="1" applyBorder="1" applyAlignment="1" applyProtection="1">
      <alignment vertical="center"/>
    </xf>
    <xf numFmtId="0" fontId="38" fillId="3" borderId="8" xfId="0" applyFont="1" applyFill="1" applyBorder="1" applyAlignment="1" applyProtection="1">
      <alignment vertical="center"/>
    </xf>
    <xf numFmtId="0" fontId="38" fillId="3" borderId="10" xfId="0" applyFont="1" applyFill="1" applyBorder="1" applyAlignment="1" applyProtection="1">
      <alignment vertical="center"/>
    </xf>
    <xf numFmtId="0" fontId="19" fillId="6" borderId="0" xfId="0" applyFont="1" applyFill="1" applyProtection="1"/>
    <xf numFmtId="0" fontId="39" fillId="3" borderId="18" xfId="0" applyFont="1" applyFill="1" applyBorder="1" applyAlignment="1" applyProtection="1">
      <alignment vertical="center"/>
      <protection locked="0"/>
    </xf>
    <xf numFmtId="0" fontId="39" fillId="3" borderId="9" xfId="0" applyFont="1" applyFill="1" applyBorder="1" applyAlignment="1" applyProtection="1">
      <alignment vertical="center"/>
      <protection locked="0"/>
    </xf>
    <xf numFmtId="0" fontId="26" fillId="0" borderId="0" xfId="0" applyFont="1"/>
    <xf numFmtId="166" fontId="25" fillId="0" borderId="2" xfId="0" applyNumberFormat="1" applyFont="1" applyFill="1" applyBorder="1" applyAlignment="1" applyProtection="1">
      <alignment horizontal="right" vertical="center" wrapText="1"/>
    </xf>
    <xf numFmtId="0" fontId="9" fillId="0" borderId="0" xfId="0" applyFont="1" applyBorder="1" applyProtection="1"/>
    <xf numFmtId="0" fontId="9" fillId="0" borderId="20" xfId="0" applyFont="1" applyBorder="1" applyProtection="1"/>
    <xf numFmtId="0" fontId="29" fillId="0" borderId="0" xfId="2" applyFont="1" applyAlignment="1"/>
    <xf numFmtId="0" fontId="29" fillId="0" borderId="0" xfId="2" applyFont="1" applyAlignment="1" applyProtection="1">
      <alignment horizontal="center" vertical="center"/>
    </xf>
    <xf numFmtId="49" fontId="29" fillId="0" borderId="0" xfId="2" applyNumberFormat="1" applyFont="1" applyAlignment="1" applyProtection="1">
      <alignment horizontal="center" vertical="center"/>
    </xf>
    <xf numFmtId="0" fontId="29" fillId="0" borderId="0" xfId="2" applyFont="1"/>
    <xf numFmtId="0" fontId="24" fillId="0" borderId="0" xfId="2" applyFont="1" applyAlignment="1">
      <alignment horizontal="left"/>
    </xf>
    <xf numFmtId="49" fontId="31" fillId="3" borderId="0" xfId="2" applyNumberFormat="1" applyFont="1" applyFill="1" applyProtection="1"/>
    <xf numFmtId="0" fontId="29" fillId="0" borderId="0" xfId="2" applyFont="1" applyAlignment="1">
      <alignment vertical="center"/>
    </xf>
    <xf numFmtId="0" fontId="31" fillId="0" borderId="0" xfId="2" applyFont="1" applyAlignment="1">
      <alignment vertical="center"/>
    </xf>
    <xf numFmtId="0" fontId="31" fillId="0" borderId="0" xfId="2" applyFont="1" applyAlignment="1" applyProtection="1">
      <alignment horizontal="center" vertical="center" wrapText="1"/>
    </xf>
    <xf numFmtId="49" fontId="31" fillId="0" borderId="0" xfId="2" applyNumberFormat="1" applyFont="1" applyAlignment="1">
      <alignment horizontal="center" vertical="center" wrapText="1"/>
    </xf>
    <xf numFmtId="0" fontId="31" fillId="0" borderId="0" xfId="2" quotePrefix="1" applyFont="1" applyAlignment="1" applyProtection="1">
      <alignment horizontal="center" vertical="center"/>
    </xf>
    <xf numFmtId="0" fontId="31" fillId="0" borderId="0" xfId="2" applyFont="1" applyAlignment="1" applyProtection="1">
      <alignment horizontal="center" vertical="center"/>
    </xf>
    <xf numFmtId="49" fontId="31" fillId="0" borderId="0" xfId="2" applyNumberFormat="1" applyFont="1" applyAlignment="1">
      <alignment horizontal="center" wrapText="1"/>
    </xf>
    <xf numFmtId="0" fontId="31" fillId="0" borderId="0" xfId="2" applyFont="1"/>
    <xf numFmtId="0" fontId="31" fillId="0" borderId="0" xfId="2" applyFont="1" applyAlignment="1">
      <alignment vertical="top"/>
    </xf>
    <xf numFmtId="0" fontId="29" fillId="0" borderId="0" xfId="2" applyFont="1" applyAlignment="1">
      <alignment horizontal="left" vertical="center"/>
    </xf>
    <xf numFmtId="166" fontId="29" fillId="0" borderId="0" xfId="2" applyNumberFormat="1" applyFont="1" applyAlignment="1" applyProtection="1">
      <alignment horizontal="center" vertical="center"/>
    </xf>
    <xf numFmtId="166" fontId="29" fillId="0" borderId="0" xfId="2" applyNumberFormat="1" applyFont="1" applyFill="1" applyBorder="1" applyAlignment="1" applyProtection="1">
      <alignment horizontal="center" vertical="center"/>
    </xf>
    <xf numFmtId="167" fontId="36" fillId="0" borderId="0" xfId="2" applyNumberFormat="1" applyFont="1" applyAlignment="1" applyProtection="1">
      <alignment horizontal="center" vertical="center"/>
    </xf>
    <xf numFmtId="49" fontId="29" fillId="0" borderId="0" xfId="2" applyNumberFormat="1" applyFont="1" applyFill="1" applyAlignment="1" applyProtection="1">
      <alignment horizontal="center" vertical="center" wrapText="1"/>
    </xf>
    <xf numFmtId="0" fontId="29" fillId="0" borderId="0" xfId="2" applyFont="1" applyAlignment="1">
      <alignment horizontal="left"/>
    </xf>
    <xf numFmtId="166" fontId="29" fillId="5" borderId="1" xfId="2" applyNumberFormat="1" applyFont="1" applyFill="1" applyBorder="1" applyAlignment="1" applyProtection="1">
      <alignment horizontal="center"/>
      <protection locked="0"/>
    </xf>
    <xf numFmtId="166" fontId="29" fillId="0" borderId="1" xfId="2" applyNumberFormat="1" applyFont="1" applyFill="1" applyBorder="1" applyAlignment="1" applyProtection="1">
      <alignment horizontal="center"/>
    </xf>
    <xf numFmtId="166" fontId="29" fillId="0" borderId="0" xfId="2" applyNumberFormat="1" applyFont="1" applyFill="1" applyBorder="1" applyAlignment="1" applyProtection="1">
      <alignment horizontal="center"/>
    </xf>
    <xf numFmtId="49" fontId="29" fillId="0" borderId="0" xfId="2" applyNumberFormat="1" applyFont="1" applyFill="1" applyBorder="1" applyAlignment="1" applyProtection="1">
      <alignment horizontal="left" wrapText="1"/>
      <protection locked="0"/>
    </xf>
    <xf numFmtId="0" fontId="31" fillId="0" borderId="0" xfId="2" applyFont="1" applyAlignment="1"/>
    <xf numFmtId="166" fontId="31" fillId="0" borderId="5" xfId="2" applyNumberFormat="1" applyFont="1" applyBorder="1" applyAlignment="1">
      <alignment horizontal="center" vertical="center"/>
    </xf>
    <xf numFmtId="166" fontId="31" fillId="0" borderId="5" xfId="2" applyNumberFormat="1" applyFont="1" applyFill="1" applyBorder="1" applyAlignment="1" applyProtection="1">
      <alignment horizontal="center" vertical="center"/>
    </xf>
    <xf numFmtId="49" fontId="31" fillId="0" borderId="0" xfId="2" applyNumberFormat="1" applyFont="1" applyFill="1" applyBorder="1" applyAlignment="1" applyProtection="1">
      <alignment horizontal="left" wrapText="1"/>
      <protection locked="0"/>
    </xf>
    <xf numFmtId="166" fontId="31" fillId="0" borderId="0" xfId="2" applyNumberFormat="1" applyFont="1" applyFill="1" applyBorder="1" applyAlignment="1" applyProtection="1">
      <alignment horizontal="center" vertical="center"/>
    </xf>
    <xf numFmtId="0" fontId="29" fillId="0" borderId="0" xfId="2" quotePrefix="1" applyFont="1" applyAlignment="1">
      <alignment horizontal="left"/>
    </xf>
    <xf numFmtId="0" fontId="29" fillId="0" borderId="0" xfId="2" applyFont="1" applyAlignment="1">
      <alignment horizontal="left" vertical="top"/>
    </xf>
    <xf numFmtId="0" fontId="29" fillId="0" borderId="0" xfId="2" applyFont="1" applyAlignment="1">
      <alignment vertical="top"/>
    </xf>
    <xf numFmtId="0" fontId="29" fillId="0" borderId="0" xfId="2" applyFont="1" applyAlignment="1">
      <alignment wrapText="1"/>
    </xf>
    <xf numFmtId="166" fontId="29" fillId="0" borderId="0" xfId="2" applyNumberFormat="1" applyFont="1" applyFill="1" applyAlignment="1" applyProtection="1">
      <alignment horizontal="center" vertical="center"/>
    </xf>
    <xf numFmtId="0" fontId="29" fillId="0" borderId="0" xfId="2" applyFont="1" applyAlignment="1">
      <alignment horizontal="left" wrapText="1"/>
    </xf>
    <xf numFmtId="49" fontId="31" fillId="0" borderId="0" xfId="2" applyNumberFormat="1" applyFont="1" applyBorder="1" applyAlignment="1" applyProtection="1">
      <alignment horizontal="left" wrapText="1"/>
      <protection locked="0"/>
    </xf>
    <xf numFmtId="0" fontId="29" fillId="0" borderId="0" xfId="2" applyFont="1" applyFill="1" applyAlignment="1" applyProtection="1">
      <alignment horizontal="center" vertical="center"/>
    </xf>
    <xf numFmtId="49" fontId="29" fillId="0" borderId="0" xfId="2" applyNumberFormat="1" applyFont="1" applyAlignment="1" applyProtection="1">
      <alignment horizontal="left" wrapText="1"/>
      <protection locked="0"/>
    </xf>
    <xf numFmtId="166" fontId="29" fillId="5" borderId="3" xfId="2" applyNumberFormat="1" applyFont="1" applyFill="1" applyBorder="1" applyAlignment="1" applyProtection="1">
      <alignment horizontal="center"/>
      <protection locked="0"/>
    </xf>
    <xf numFmtId="166" fontId="29" fillId="0" borderId="5" xfId="2" applyNumberFormat="1" applyFont="1" applyFill="1" applyBorder="1" applyAlignment="1" applyProtection="1">
      <alignment horizontal="center" vertical="center"/>
    </xf>
    <xf numFmtId="49" fontId="29" fillId="0" borderId="0" xfId="2" applyNumberFormat="1" applyFont="1" applyAlignment="1" applyProtection="1">
      <alignment horizontal="center" vertical="center" wrapText="1"/>
    </xf>
    <xf numFmtId="0" fontId="24" fillId="0" borderId="0" xfId="2" applyFont="1" applyAlignment="1" applyProtection="1">
      <alignment horizontal="left" vertical="center"/>
    </xf>
    <xf numFmtId="0" fontId="29" fillId="0" borderId="0" xfId="2" applyFont="1" applyProtection="1"/>
    <xf numFmtId="0" fontId="29" fillId="0" borderId="0" xfId="2" applyFont="1" applyAlignment="1" applyProtection="1">
      <alignment horizontal="center"/>
    </xf>
    <xf numFmtId="0" fontId="31" fillId="0" borderId="0" xfId="2" applyFont="1" applyAlignment="1" applyProtection="1">
      <alignment vertical="center"/>
    </xf>
    <xf numFmtId="0" fontId="31" fillId="3" borderId="0" xfId="2" applyFont="1" applyFill="1" applyProtection="1"/>
    <xf numFmtId="0" fontId="29" fillId="0" borderId="0" xfId="2" applyFont="1" applyAlignment="1" applyProtection="1">
      <alignment vertical="center"/>
    </xf>
    <xf numFmtId="0" fontId="31" fillId="0" borderId="0" xfId="2" quotePrefix="1" applyFont="1" applyAlignment="1" applyProtection="1">
      <alignment horizontal="center"/>
    </xf>
    <xf numFmtId="0" fontId="31" fillId="0" borderId="0" xfId="2" applyFont="1" applyAlignment="1" applyProtection="1">
      <alignment horizontal="center"/>
    </xf>
    <xf numFmtId="0" fontId="31" fillId="0" borderId="0" xfId="2" applyFont="1" applyAlignment="1" applyProtection="1">
      <alignment horizontal="center" wrapText="1"/>
    </xf>
    <xf numFmtId="0" fontId="31" fillId="0" borderId="0" xfId="2" applyFont="1" applyProtection="1"/>
    <xf numFmtId="0" fontId="29" fillId="0" borderId="0" xfId="2" applyFont="1" applyAlignment="1">
      <alignment horizontal="center"/>
    </xf>
    <xf numFmtId="167" fontId="30" fillId="0" borderId="0" xfId="2" applyNumberFormat="1" applyFont="1" applyAlignment="1" applyProtection="1">
      <alignment horizontal="center"/>
    </xf>
    <xf numFmtId="166" fontId="29" fillId="0" borderId="0" xfId="2" applyNumberFormat="1" applyFont="1" applyFill="1" applyBorder="1" applyAlignment="1" applyProtection="1">
      <alignment horizontal="left" wrapText="1"/>
      <protection locked="0"/>
    </xf>
    <xf numFmtId="0" fontId="29" fillId="0" borderId="0" xfId="2" applyFont="1" applyProtection="1">
      <protection locked="0"/>
    </xf>
    <xf numFmtId="0" fontId="29" fillId="0" borderId="0" xfId="2" applyFont="1" applyFill="1" applyAlignment="1" applyProtection="1">
      <alignment vertical="center"/>
    </xf>
    <xf numFmtId="0" fontId="31" fillId="0" borderId="0" xfId="2" applyFont="1" applyAlignment="1">
      <alignment wrapText="1"/>
    </xf>
    <xf numFmtId="166" fontId="31" fillId="0" borderId="5" xfId="2" applyNumberFormat="1" applyFont="1" applyBorder="1" applyAlignment="1">
      <alignment horizontal="center"/>
    </xf>
    <xf numFmtId="166" fontId="31" fillId="0" borderId="0" xfId="2" applyNumberFormat="1" applyFont="1" applyFill="1" applyBorder="1" applyAlignment="1" applyProtection="1">
      <alignment horizontal="left" wrapText="1"/>
      <protection locked="0"/>
    </xf>
    <xf numFmtId="166" fontId="29" fillId="0" borderId="0" xfId="2" applyNumberFormat="1" applyFont="1" applyAlignment="1">
      <alignment horizontal="center"/>
    </xf>
    <xf numFmtId="0" fontId="29" fillId="0" borderId="0" xfId="2" applyFont="1" applyBorder="1" applyProtection="1">
      <protection locked="0"/>
    </xf>
    <xf numFmtId="166" fontId="31" fillId="0" borderId="0" xfId="2" applyNumberFormat="1" applyFont="1" applyBorder="1" applyAlignment="1">
      <alignment horizontal="center"/>
    </xf>
    <xf numFmtId="0" fontId="31" fillId="0" borderId="14" xfId="2" applyFont="1" applyBorder="1"/>
    <xf numFmtId="0" fontId="31" fillId="0" borderId="15" xfId="2" applyFont="1" applyBorder="1"/>
    <xf numFmtId="166" fontId="31" fillId="0" borderId="15" xfId="2" applyNumberFormat="1" applyFont="1" applyBorder="1" applyAlignment="1">
      <alignment horizontal="center"/>
    </xf>
    <xf numFmtId="167" fontId="30" fillId="0" borderId="15" xfId="2" applyNumberFormat="1" applyFont="1" applyBorder="1" applyAlignment="1" applyProtection="1">
      <alignment horizontal="center"/>
    </xf>
    <xf numFmtId="0" fontId="31" fillId="0" borderId="20" xfId="2" applyFont="1" applyBorder="1"/>
    <xf numFmtId="0" fontId="31" fillId="0" borderId="0" xfId="2" applyFont="1" applyBorder="1"/>
    <xf numFmtId="0" fontId="29" fillId="0" borderId="0" xfId="2" applyFont="1" applyFill="1" applyBorder="1"/>
    <xf numFmtId="0" fontId="31" fillId="0" borderId="0" xfId="2" applyFont="1" applyFill="1" applyBorder="1"/>
    <xf numFmtId="166" fontId="29" fillId="0" borderId="0" xfId="2" applyNumberFormat="1" applyFont="1" applyFill="1" applyBorder="1" applyAlignment="1" applyProtection="1">
      <alignment horizontal="center"/>
      <protection locked="0"/>
    </xf>
    <xf numFmtId="167" fontId="30" fillId="0" borderId="0" xfId="2" applyNumberFormat="1" applyFont="1" applyFill="1" applyBorder="1" applyAlignment="1" applyProtection="1">
      <alignment horizontal="center"/>
    </xf>
    <xf numFmtId="0" fontId="29" fillId="0" borderId="0" xfId="2" applyFont="1" applyFill="1" applyBorder="1" applyProtection="1">
      <protection locked="0"/>
    </xf>
    <xf numFmtId="0" fontId="31" fillId="0" borderId="17" xfId="2" applyFont="1" applyBorder="1"/>
    <xf numFmtId="167" fontId="30" fillId="0" borderId="17" xfId="2" applyNumberFormat="1" applyFont="1" applyBorder="1" applyAlignment="1" applyProtection="1">
      <alignment horizontal="center"/>
    </xf>
    <xf numFmtId="166" fontId="29" fillId="7" borderId="1" xfId="2" applyNumberFormat="1" applyFont="1" applyFill="1" applyBorder="1" applyAlignment="1" applyProtection="1">
      <alignment horizontal="center"/>
      <protection locked="0"/>
    </xf>
    <xf numFmtId="0" fontId="29" fillId="0" borderId="0" xfId="2" quotePrefix="1" applyFont="1" applyAlignment="1" applyProtection="1">
      <alignment vertical="center"/>
    </xf>
    <xf numFmtId="166" fontId="29" fillId="0" borderId="5" xfId="2" applyNumberFormat="1" applyFont="1" applyBorder="1" applyAlignment="1">
      <alignment horizontal="center"/>
    </xf>
    <xf numFmtId="166" fontId="29" fillId="0" borderId="5" xfId="2" applyNumberFormat="1" applyFont="1" applyFill="1" applyBorder="1" applyAlignment="1" applyProtection="1">
      <alignment horizontal="center"/>
    </xf>
    <xf numFmtId="0" fontId="29" fillId="0" borderId="0" xfId="2" applyFont="1" applyAlignment="1">
      <alignment vertical="top" wrapText="1"/>
    </xf>
    <xf numFmtId="0" fontId="29" fillId="0" borderId="0" xfId="2" applyFont="1" applyFill="1" applyAlignment="1" applyProtection="1">
      <alignment horizontal="center"/>
    </xf>
    <xf numFmtId="0" fontId="29" fillId="0" borderId="0" xfId="2" applyFont="1" applyFill="1" applyAlignment="1" applyProtection="1">
      <alignment horizontal="center" wrapText="1"/>
    </xf>
    <xf numFmtId="0" fontId="39" fillId="0" borderId="0" xfId="2" applyFont="1" applyAlignment="1">
      <alignment horizontal="right" vertical="top"/>
    </xf>
    <xf numFmtId="0" fontId="29" fillId="0" borderId="0" xfId="2" applyFont="1" applyAlignment="1" applyProtection="1">
      <alignment horizontal="center" wrapText="1"/>
    </xf>
    <xf numFmtId="166" fontId="31" fillId="0" borderId="20" xfId="2" applyNumberFormat="1" applyFont="1" applyFill="1" applyBorder="1" applyAlignment="1" applyProtection="1">
      <alignment horizontal="left" wrapText="1"/>
      <protection locked="0"/>
    </xf>
    <xf numFmtId="0" fontId="29" fillId="0" borderId="0" xfId="2" applyFont="1" applyBorder="1"/>
    <xf numFmtId="49" fontId="31" fillId="0" borderId="0" xfId="2" applyNumberFormat="1" applyFont="1" applyAlignment="1" applyProtection="1">
      <alignment horizontal="center" vertical="center" wrapText="1"/>
    </xf>
    <xf numFmtId="166" fontId="8" fillId="0" borderId="0" xfId="0" applyNumberFormat="1" applyFont="1" applyFill="1" applyBorder="1" applyAlignment="1" applyProtection="1">
      <alignment horizontal="right" vertical="center"/>
    </xf>
    <xf numFmtId="166" fontId="25" fillId="8" borderId="1" xfId="0" applyNumberFormat="1" applyFont="1" applyFill="1" applyBorder="1" applyAlignment="1" applyProtection="1">
      <alignment horizontal="right" vertical="center" wrapText="1"/>
    </xf>
    <xf numFmtId="166" fontId="29" fillId="8" borderId="1" xfId="2" applyNumberFormat="1" applyFont="1" applyFill="1" applyBorder="1" applyAlignment="1" applyProtection="1">
      <alignment horizontal="center"/>
    </xf>
    <xf numFmtId="166" fontId="29" fillId="8" borderId="0" xfId="2" applyNumberFormat="1" applyFont="1" applyFill="1" applyBorder="1" applyAlignment="1" applyProtection="1">
      <alignment horizontal="center"/>
    </xf>
    <xf numFmtId="166" fontId="9" fillId="3" borderId="7" xfId="0" applyNumberFormat="1" applyFont="1" applyFill="1" applyBorder="1"/>
    <xf numFmtId="1" fontId="9" fillId="3" borderId="7" xfId="0" applyNumberFormat="1" applyFont="1" applyFill="1" applyBorder="1" applyAlignment="1">
      <alignment horizontal="center" vertical="center"/>
    </xf>
    <xf numFmtId="166" fontId="31" fillId="0" borderId="17" xfId="2" applyNumberFormat="1" applyFont="1" applyBorder="1" applyAlignment="1">
      <alignment horizontal="center"/>
    </xf>
    <xf numFmtId="0" fontId="31" fillId="0" borderId="0" xfId="2" applyFont="1" applyFill="1" applyBorder="1" applyAlignment="1">
      <alignment wrapText="1"/>
    </xf>
    <xf numFmtId="0" fontId="31" fillId="0" borderId="16" xfId="2" applyFont="1" applyBorder="1"/>
    <xf numFmtId="0" fontId="29" fillId="0" borderId="17" xfId="2" applyFont="1" applyBorder="1"/>
    <xf numFmtId="0" fontId="29" fillId="0" borderId="17" xfId="2" applyFont="1" applyBorder="1" applyProtection="1">
      <protection locked="0"/>
    </xf>
    <xf numFmtId="167" fontId="30" fillId="0" borderId="22" xfId="2" applyNumberFormat="1" applyFont="1" applyBorder="1" applyAlignment="1" applyProtection="1">
      <alignment horizontal="center"/>
    </xf>
    <xf numFmtId="0" fontId="29" fillId="3" borderId="0" xfId="0" applyFont="1" applyFill="1" applyProtection="1">
      <protection locked="0"/>
    </xf>
    <xf numFmtId="166" fontId="29" fillId="0" borderId="0" xfId="2" applyNumberFormat="1" applyFont="1" applyFill="1" applyAlignment="1" applyProtection="1">
      <alignment horizontal="left" wrapText="1"/>
      <protection locked="0"/>
    </xf>
    <xf numFmtId="0" fontId="26" fillId="5" borderId="1" xfId="0" applyNumberFormat="1" applyFont="1" applyFill="1" applyBorder="1" applyAlignment="1" applyProtection="1">
      <alignment wrapText="1"/>
      <protection locked="0"/>
    </xf>
    <xf numFmtId="0" fontId="7" fillId="3" borderId="0" xfId="0" applyFont="1" applyFill="1" applyAlignment="1" applyProtection="1">
      <alignment horizontal="right" vertical="center"/>
    </xf>
    <xf numFmtId="49" fontId="29" fillId="0" borderId="0" xfId="2" applyNumberFormat="1" applyFont="1" applyFill="1" applyAlignment="1" applyProtection="1">
      <alignment horizontal="left" wrapText="1"/>
      <protection locked="0"/>
    </xf>
    <xf numFmtId="166" fontId="31" fillId="0" borderId="5" xfId="2" applyNumberFormat="1" applyFont="1" applyBorder="1" applyAlignment="1" applyProtection="1">
      <alignment horizontal="center"/>
    </xf>
    <xf numFmtId="166" fontId="29" fillId="0" borderId="0" xfId="2" applyNumberFormat="1" applyFont="1" applyAlignment="1" applyProtection="1">
      <alignment horizontal="center"/>
    </xf>
    <xf numFmtId="0" fontId="29" fillId="0" borderId="0" xfId="0" applyFont="1" applyAlignment="1" applyProtection="1">
      <protection locked="0"/>
    </xf>
    <xf numFmtId="3" fontId="11" fillId="0" borderId="6" xfId="0" applyNumberFormat="1" applyFont="1" applyFill="1" applyBorder="1" applyAlignment="1" applyProtection="1">
      <alignment horizontal="right" vertical="center"/>
    </xf>
    <xf numFmtId="3" fontId="11" fillId="0" borderId="0" xfId="0" applyNumberFormat="1" applyFont="1" applyFill="1" applyAlignment="1" applyProtection="1">
      <alignment horizontal="right" vertical="center"/>
    </xf>
    <xf numFmtId="0" fontId="0" fillId="0" borderId="0" xfId="0" applyFill="1" applyProtection="1"/>
    <xf numFmtId="0" fontId="7" fillId="0" borderId="1" xfId="0" applyFont="1" applyFill="1" applyBorder="1" applyAlignment="1" applyProtection="1">
      <alignment horizontal="right" vertical="center"/>
    </xf>
    <xf numFmtId="0" fontId="31" fillId="0" borderId="0" xfId="2" applyFont="1" applyFill="1" applyAlignment="1" applyProtection="1">
      <alignment horizontal="center" vertical="center" wrapText="1"/>
    </xf>
    <xf numFmtId="0" fontId="31" fillId="0" borderId="0" xfId="2" quotePrefix="1" applyFont="1" applyFill="1" applyAlignment="1" applyProtection="1">
      <alignment horizontal="center"/>
    </xf>
    <xf numFmtId="0" fontId="29" fillId="0" borderId="0" xfId="2" applyFont="1" applyFill="1" applyAlignment="1">
      <alignment horizontal="center"/>
    </xf>
    <xf numFmtId="166" fontId="31" fillId="0" borderId="17" xfId="2" applyNumberFormat="1" applyFont="1" applyFill="1" applyBorder="1" applyAlignment="1" applyProtection="1">
      <alignment horizontal="center"/>
    </xf>
    <xf numFmtId="166" fontId="29" fillId="0" borderId="0" xfId="2" applyNumberFormat="1" applyFont="1" applyFill="1" applyAlignment="1" applyProtection="1">
      <alignment horizontal="center"/>
    </xf>
    <xf numFmtId="166" fontId="29" fillId="0" borderId="3" xfId="2" applyNumberFormat="1" applyFont="1" applyFill="1" applyBorder="1" applyAlignment="1" applyProtection="1">
      <alignment horizontal="center"/>
    </xf>
    <xf numFmtId="166" fontId="31" fillId="0" borderId="5" xfId="2" applyNumberFormat="1" applyFont="1" applyFill="1" applyBorder="1" applyAlignment="1" applyProtection="1">
      <alignment horizontal="center"/>
    </xf>
    <xf numFmtId="166" fontId="31" fillId="0" borderId="0" xfId="2" applyNumberFormat="1" applyFont="1" applyFill="1" applyBorder="1" applyAlignment="1" applyProtection="1">
      <alignment horizontal="center"/>
    </xf>
    <xf numFmtId="166" fontId="31" fillId="0" borderId="15" xfId="2" applyNumberFormat="1" applyFont="1" applyFill="1" applyBorder="1" applyAlignment="1" applyProtection="1">
      <alignment horizontal="center"/>
    </xf>
    <xf numFmtId="0" fontId="31" fillId="0" borderId="0" xfId="2" quotePrefix="1" applyFont="1" applyFill="1" applyAlignment="1" applyProtection="1">
      <alignment horizontal="center" vertical="center"/>
    </xf>
    <xf numFmtId="3" fontId="0" fillId="6" borderId="0" xfId="5" applyNumberFormat="1" applyFont="1" applyFill="1" applyProtection="1"/>
    <xf numFmtId="0" fontId="7" fillId="3" borderId="0" xfId="0" applyFont="1" applyFill="1" applyAlignment="1">
      <alignment horizontal="center" wrapText="1"/>
    </xf>
    <xf numFmtId="0" fontId="7" fillId="3" borderId="0" xfId="0" applyFont="1" applyFill="1" applyAlignment="1" applyProtection="1">
      <alignment horizontal="center" wrapText="1"/>
      <protection locked="0"/>
    </xf>
    <xf numFmtId="6" fontId="8" fillId="3" borderId="0" xfId="0" applyNumberFormat="1" applyFont="1" applyFill="1" applyAlignment="1" applyProtection="1">
      <alignment horizontal="center" wrapText="1"/>
      <protection locked="0"/>
    </xf>
    <xf numFmtId="6" fontId="8" fillId="3" borderId="0" xfId="0" applyNumberFormat="1" applyFont="1" applyFill="1" applyAlignment="1" applyProtection="1">
      <alignment horizontal="center" vertical="top" wrapText="1"/>
      <protection locked="0"/>
    </xf>
    <xf numFmtId="0" fontId="29" fillId="0" borderId="0" xfId="0" applyFont="1" applyAlignment="1">
      <alignment wrapText="1"/>
    </xf>
    <xf numFmtId="166" fontId="7" fillId="4" borderId="1" xfId="0" applyNumberFormat="1" applyFont="1" applyFill="1" applyBorder="1" applyAlignment="1" applyProtection="1">
      <alignment horizontal="right" vertical="center" wrapText="1"/>
    </xf>
    <xf numFmtId="166" fontId="29" fillId="0" borderId="21" xfId="2" applyNumberFormat="1" applyFont="1" applyFill="1" applyBorder="1" applyAlignment="1" applyProtection="1">
      <alignment horizontal="center"/>
    </xf>
    <xf numFmtId="166" fontId="9" fillId="0" borderId="1" xfId="0" applyNumberFormat="1" applyFont="1" applyFill="1" applyBorder="1" applyAlignment="1" applyProtection="1">
      <alignment horizontal="right"/>
    </xf>
    <xf numFmtId="166" fontId="9" fillId="5" borderId="1" xfId="0" applyNumberFormat="1" applyFont="1" applyFill="1" applyBorder="1" applyAlignment="1" applyProtection="1">
      <alignment horizontal="right"/>
      <protection locked="0"/>
    </xf>
    <xf numFmtId="0" fontId="23" fillId="2" borderId="9" xfId="0" applyFont="1" applyFill="1" applyBorder="1" applyAlignment="1" applyProtection="1">
      <alignment horizontal="left" vertical="center" wrapText="1"/>
    </xf>
    <xf numFmtId="0" fontId="23" fillId="0" borderId="8" xfId="0" applyFont="1" applyBorder="1" applyAlignment="1">
      <alignment horizontal="left" vertical="center" wrapText="1"/>
    </xf>
    <xf numFmtId="0" fontId="23" fillId="0" borderId="10" xfId="0" applyFont="1" applyBorder="1" applyAlignment="1">
      <alignment horizontal="left" vertical="center" wrapText="1"/>
    </xf>
    <xf numFmtId="0" fontId="40" fillId="2" borderId="9" xfId="0" applyFont="1" applyFill="1" applyBorder="1" applyAlignment="1" applyProtection="1">
      <alignment horizontal="center" vertical="center"/>
    </xf>
    <xf numFmtId="0" fontId="40" fillId="2" borderId="10" xfId="0" applyFont="1" applyFill="1" applyBorder="1" applyAlignment="1" applyProtection="1">
      <alignment horizontal="center" vertical="center"/>
    </xf>
    <xf numFmtId="0" fontId="29" fillId="0" borderId="0" xfId="2" applyFont="1" applyAlignment="1" applyProtection="1">
      <alignment horizontal="left" vertical="center" wrapText="1"/>
    </xf>
    <xf numFmtId="0" fontId="31" fillId="0" borderId="0" xfId="2" applyFont="1" applyAlignment="1" applyProtection="1">
      <alignment horizontal="left" vertical="center" wrapText="1"/>
    </xf>
    <xf numFmtId="0" fontId="24" fillId="0" borderId="0" xfId="0" applyFont="1" applyAlignment="1" applyProtection="1">
      <alignment horizontal="left" wrapText="1"/>
    </xf>
    <xf numFmtId="0" fontId="24" fillId="0" borderId="0" xfId="0" applyFont="1" applyAlignment="1" applyProtection="1">
      <alignment horizontal="left" vertical="center" wrapText="1"/>
    </xf>
    <xf numFmtId="0" fontId="7" fillId="3" borderId="0" xfId="0" applyFont="1" applyFill="1" applyAlignment="1" applyProtection="1">
      <alignment vertical="top" wrapText="1"/>
    </xf>
    <xf numFmtId="0" fontId="7" fillId="3" borderId="0" xfId="0" applyFont="1" applyFill="1" applyAlignment="1" applyProtection="1">
      <alignment vertical="top"/>
    </xf>
    <xf numFmtId="6" fontId="8" fillId="3" borderId="0" xfId="0" applyNumberFormat="1" applyFont="1" applyFill="1" applyAlignment="1" applyProtection="1">
      <alignment horizontal="center"/>
      <protection locked="0"/>
    </xf>
    <xf numFmtId="6" fontId="8" fillId="3" borderId="0" xfId="0" applyNumberFormat="1" applyFont="1" applyFill="1" applyAlignment="1" applyProtection="1">
      <alignment horizontal="center" wrapText="1"/>
      <protection locked="0"/>
    </xf>
    <xf numFmtId="49" fontId="9" fillId="0" borderId="16" xfId="0" applyNumberFormat="1" applyFont="1" applyBorder="1" applyAlignment="1" applyProtection="1">
      <alignment horizontal="left" wrapText="1"/>
    </xf>
    <xf numFmtId="49" fontId="9" fillId="0" borderId="17" xfId="0" applyNumberFormat="1" applyFont="1" applyBorder="1" applyAlignment="1" applyProtection="1">
      <alignment horizontal="left" wrapText="1"/>
    </xf>
    <xf numFmtId="166" fontId="8" fillId="3" borderId="9" xfId="0" applyNumberFormat="1" applyFont="1" applyFill="1" applyBorder="1" applyAlignment="1">
      <alignment horizontal="center"/>
    </xf>
    <xf numFmtId="166" fontId="8" fillId="3" borderId="8" xfId="0" applyNumberFormat="1" applyFont="1" applyFill="1" applyBorder="1" applyAlignment="1">
      <alignment horizontal="center"/>
    </xf>
    <xf numFmtId="166" fontId="10" fillId="3" borderId="9" xfId="0" applyNumberFormat="1" applyFont="1" applyFill="1" applyBorder="1" applyAlignment="1">
      <alignment horizontal="center"/>
    </xf>
    <xf numFmtId="166" fontId="10" fillId="3" borderId="8" xfId="0" applyNumberFormat="1" applyFont="1" applyFill="1" applyBorder="1" applyAlignment="1">
      <alignment horizontal="center"/>
    </xf>
  </cellXfs>
  <cellStyles count="24">
    <cellStyle name="Comma" xfId="5" builtinId="3"/>
    <cellStyle name="Comma 2" xfId="3"/>
    <cellStyle name="Comma 3" xfId="6"/>
    <cellStyle name="Comma 4" xfId="7"/>
    <cellStyle name="Normal" xfId="0" builtinId="0"/>
    <cellStyle name="Normal 10" xfId="8"/>
    <cellStyle name="Normal 11 2 2" xfId="9"/>
    <cellStyle name="Normal 2" xfId="2"/>
    <cellStyle name="Normal 2 2" xfId="10"/>
    <cellStyle name="Normal 3" xfId="11"/>
    <cellStyle name="Normal 4" xfId="12"/>
    <cellStyle name="Normal 5" xfId="13"/>
    <cellStyle name="Normal 6" xfId="14"/>
    <cellStyle name="Normal 7" xfId="15"/>
    <cellStyle name="Normal 8" xfId="16"/>
    <cellStyle name="Normal 9" xfId="17"/>
    <cellStyle name="Normal_Final FFR2001 16.5.01" xfId="1"/>
    <cellStyle name="Percent 2" xfId="4"/>
    <cellStyle name="Percent 3" xfId="18"/>
    <cellStyle name="Percent 4" xfId="19"/>
    <cellStyle name="Percent 5" xfId="20"/>
    <cellStyle name="Percent 6" xfId="21"/>
    <cellStyle name="Percent 7" xfId="22"/>
    <cellStyle name="Percent 8" xfId="23"/>
  </cellStyles>
  <dxfs count="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1"/>
  <sheetViews>
    <sheetView tabSelected="1" topLeftCell="B1" workbookViewId="0">
      <selection activeCell="C3" sqref="C3"/>
    </sheetView>
  </sheetViews>
  <sheetFormatPr defaultColWidth="9.140625" defaultRowHeight="16.5" x14ac:dyDescent="0.25"/>
  <cols>
    <col min="1" max="1" width="9.140625" style="62"/>
    <col min="2" max="2" width="16.85546875" style="62" customWidth="1"/>
    <col min="3" max="3" width="58.7109375" style="62" customWidth="1"/>
    <col min="4" max="16384" width="9.140625" style="62"/>
  </cols>
  <sheetData>
    <row r="1" spans="2:13" ht="17.25" x14ac:dyDescent="0.3">
      <c r="B1" s="60" t="s">
        <v>340</v>
      </c>
      <c r="C1" s="61"/>
    </row>
    <row r="2" spans="2:13" ht="17.25" x14ac:dyDescent="0.3">
      <c r="B2" s="63"/>
      <c r="C2" s="61"/>
    </row>
    <row r="3" spans="2:13" ht="17.25" x14ac:dyDescent="0.3">
      <c r="B3" s="63" t="s">
        <v>336</v>
      </c>
      <c r="C3" s="123"/>
    </row>
    <row r="4" spans="2:13" ht="17.25" x14ac:dyDescent="0.3">
      <c r="B4" s="63"/>
      <c r="C4" s="61"/>
    </row>
    <row r="5" spans="2:13" ht="17.25" x14ac:dyDescent="0.3">
      <c r="B5" s="63" t="s">
        <v>0</v>
      </c>
      <c r="C5" s="123"/>
    </row>
    <row r="6" spans="2:13" ht="17.25" x14ac:dyDescent="0.3">
      <c r="B6" s="63"/>
      <c r="C6" s="63"/>
    </row>
    <row r="7" spans="2:13" ht="17.25" x14ac:dyDescent="0.3">
      <c r="B7" s="63" t="s">
        <v>1</v>
      </c>
      <c r="C7" s="123"/>
    </row>
    <row r="8" spans="2:13" ht="17.25" x14ac:dyDescent="0.3">
      <c r="B8" s="63"/>
      <c r="C8" s="63"/>
    </row>
    <row r="9" spans="2:13" ht="17.25" x14ac:dyDescent="0.3">
      <c r="B9" s="63" t="s">
        <v>2</v>
      </c>
      <c r="C9" s="123"/>
    </row>
    <row r="10" spans="2:13" ht="17.25" x14ac:dyDescent="0.3">
      <c r="B10" s="63"/>
      <c r="C10" s="61"/>
    </row>
    <row r="11" spans="2:13" ht="17.25" x14ac:dyDescent="0.3">
      <c r="B11" s="64"/>
    </row>
    <row r="12" spans="2:13" ht="17.25" x14ac:dyDescent="0.3">
      <c r="B12" s="64"/>
    </row>
    <row r="13" spans="2:13" ht="126.75" customHeight="1" x14ac:dyDescent="0.25">
      <c r="B13" s="65" t="s">
        <v>3</v>
      </c>
      <c r="C13" s="393" t="s">
        <v>339</v>
      </c>
      <c r="D13" s="394"/>
      <c r="E13" s="394"/>
      <c r="F13" s="394"/>
      <c r="G13" s="395"/>
      <c r="H13" s="66"/>
      <c r="I13" s="66"/>
      <c r="J13" s="66"/>
      <c r="K13" s="66"/>
      <c r="L13" s="66"/>
      <c r="M13" s="66"/>
    </row>
    <row r="14" spans="2:13" ht="12.75" customHeight="1" x14ac:dyDescent="0.3">
      <c r="B14" s="64"/>
    </row>
    <row r="15" spans="2:13" ht="17.25" x14ac:dyDescent="0.3">
      <c r="B15" s="64"/>
    </row>
    <row r="16" spans="2:13" ht="17.25" x14ac:dyDescent="0.3">
      <c r="B16" s="63"/>
    </row>
    <row r="17" spans="2:3" ht="17.25" x14ac:dyDescent="0.3">
      <c r="B17" s="63"/>
    </row>
    <row r="18" spans="2:3" ht="47.25" customHeight="1" x14ac:dyDescent="0.3">
      <c r="B18" s="60" t="s">
        <v>4</v>
      </c>
      <c r="C18" s="363"/>
    </row>
    <row r="19" spans="2:3" ht="17.25" x14ac:dyDescent="0.3">
      <c r="B19" s="63"/>
      <c r="C19" s="63" t="s">
        <v>116</v>
      </c>
    </row>
    <row r="20" spans="2:3" ht="17.25" x14ac:dyDescent="0.3">
      <c r="B20" s="63"/>
      <c r="C20" s="61"/>
    </row>
    <row r="21" spans="2:3" ht="17.25" x14ac:dyDescent="0.3">
      <c r="B21" s="60" t="s">
        <v>5</v>
      </c>
      <c r="C21" s="123"/>
    </row>
  </sheetData>
  <sheetProtection password="E0DA" sheet="1" objects="1" scenarios="1"/>
  <mergeCells count="1">
    <mergeCell ref="C13:G13"/>
  </mergeCells>
  <phoneticPr fontId="4" type="noConversion"/>
  <pageMargins left="2.25" right="0.74803149606299213" top="1.1599999999999999" bottom="0.98425196850393704" header="0.51181102362204722" footer="0.51181102362204722"/>
  <pageSetup paperSize="9" scale="6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Normal="100" workbookViewId="0">
      <selection activeCell="P13" sqref="P13"/>
    </sheetView>
  </sheetViews>
  <sheetFormatPr defaultColWidth="9.140625" defaultRowHeight="12.75" x14ac:dyDescent="0.2"/>
  <cols>
    <col min="1" max="1" width="9.140625" style="10"/>
    <col min="2" max="2" width="55.28515625" style="10" customWidth="1"/>
    <col min="3" max="3" width="8.28515625" style="10" customWidth="1"/>
    <col min="4" max="4" width="9.7109375" style="10" customWidth="1"/>
    <col min="5" max="5" width="9.140625" style="10" customWidth="1"/>
    <col min="6" max="6" width="3.42578125" style="10" customWidth="1"/>
    <col min="7" max="8" width="8.5703125" style="147" customWidth="1"/>
    <col min="9" max="16384" width="9.140625" style="10"/>
  </cols>
  <sheetData>
    <row r="1" spans="1:8" x14ac:dyDescent="0.2">
      <c r="A1" s="19"/>
      <c r="B1" s="20">
        <f>Declaration!C3</f>
        <v>0</v>
      </c>
      <c r="C1" s="138"/>
      <c r="D1" s="138"/>
      <c r="E1" s="138"/>
      <c r="F1" s="138"/>
      <c r="G1" s="139"/>
      <c r="H1" s="139"/>
    </row>
    <row r="2" spans="1:8" ht="32.25" customHeight="1" x14ac:dyDescent="0.2">
      <c r="A2" s="22"/>
      <c r="B2" s="23" t="s">
        <v>43</v>
      </c>
      <c r="C2" s="51" t="str">
        <f>SOCIE!D3</f>
        <v>Actual 2019-20</v>
      </c>
      <c r="D2" s="51" t="str">
        <f>SOCIE!F3</f>
        <v>Forecast 2020-21</v>
      </c>
      <c r="E2" s="51" t="str">
        <f>SOCIE!G3</f>
        <v>Forecast 2021-22</v>
      </c>
      <c r="F2" s="139"/>
      <c r="G2" s="51" t="str">
        <f>SOCIE!I3</f>
        <v>2019-20 - 2020-21</v>
      </c>
      <c r="H2" s="51" t="str">
        <f>SOCIE!J3</f>
        <v>2020-21- 2021-22</v>
      </c>
    </row>
    <row r="3" spans="1:8" x14ac:dyDescent="0.2">
      <c r="A3" s="21"/>
      <c r="B3" s="23"/>
      <c r="C3" s="140" t="s">
        <v>6</v>
      </c>
      <c r="D3" s="140" t="s">
        <v>6</v>
      </c>
      <c r="E3" s="140" t="s">
        <v>6</v>
      </c>
      <c r="F3" s="139"/>
      <c r="G3" s="141" t="s">
        <v>7</v>
      </c>
      <c r="H3" s="141" t="s">
        <v>7</v>
      </c>
    </row>
    <row r="4" spans="1:8" x14ac:dyDescent="0.2">
      <c r="A4" s="21"/>
      <c r="B4" s="23"/>
      <c r="C4" s="142"/>
      <c r="D4" s="142"/>
      <c r="E4" s="142"/>
      <c r="F4" s="138"/>
      <c r="G4" s="139"/>
      <c r="H4" s="139"/>
    </row>
    <row r="5" spans="1:8" x14ac:dyDescent="0.2">
      <c r="A5" s="21"/>
      <c r="B5" s="26" t="s">
        <v>44</v>
      </c>
      <c r="C5" s="142"/>
      <c r="D5" s="142"/>
      <c r="E5" s="142"/>
      <c r="F5" s="138"/>
      <c r="G5" s="139"/>
      <c r="H5" s="139"/>
    </row>
    <row r="6" spans="1:8" ht="15" x14ac:dyDescent="0.2">
      <c r="A6" s="22"/>
      <c r="B6" s="24" t="s">
        <v>45</v>
      </c>
      <c r="C6" s="372">
        <v>0</v>
      </c>
      <c r="D6" s="117">
        <v>0</v>
      </c>
      <c r="E6" s="117">
        <v>0</v>
      </c>
      <c r="F6" s="138"/>
      <c r="G6" s="143" t="str">
        <f t="shared" ref="G6:H8" si="0">IF(C6=0,"",(D6-C6)/C6)</f>
        <v/>
      </c>
      <c r="H6" s="143" t="str">
        <f t="shared" si="0"/>
        <v/>
      </c>
    </row>
    <row r="7" spans="1:8" ht="15" x14ac:dyDescent="0.2">
      <c r="A7" s="25"/>
      <c r="B7" s="25" t="s">
        <v>46</v>
      </c>
      <c r="C7" s="372">
        <v>0</v>
      </c>
      <c r="D7" s="117">
        <v>0</v>
      </c>
      <c r="E7" s="117">
        <v>0</v>
      </c>
      <c r="F7" s="138"/>
      <c r="G7" s="143" t="str">
        <f t="shared" si="0"/>
        <v/>
      </c>
      <c r="H7" s="143" t="str">
        <f t="shared" si="0"/>
        <v/>
      </c>
    </row>
    <row r="8" spans="1:8" ht="13.5" thickBot="1" x14ac:dyDescent="0.25">
      <c r="A8" s="25"/>
      <c r="B8" s="25"/>
      <c r="C8" s="369">
        <f>SUM(C6:C7)</f>
        <v>0</v>
      </c>
      <c r="D8" s="144">
        <f>SUM(D6:D7)</f>
        <v>0</v>
      </c>
      <c r="E8" s="144">
        <f>SUM(E6:E7)</f>
        <v>0</v>
      </c>
      <c r="F8" s="138"/>
      <c r="G8" s="143" t="str">
        <f t="shared" si="0"/>
        <v/>
      </c>
      <c r="H8" s="143" t="str">
        <f t="shared" si="0"/>
        <v/>
      </c>
    </row>
    <row r="9" spans="1:8" ht="13.5" thickTop="1" x14ac:dyDescent="0.2">
      <c r="A9" s="25"/>
      <c r="B9" s="27" t="s">
        <v>47</v>
      </c>
      <c r="C9" s="370"/>
      <c r="D9" s="145"/>
      <c r="E9" s="145"/>
      <c r="F9" s="138"/>
      <c r="G9" s="143"/>
      <c r="H9" s="143"/>
    </row>
    <row r="10" spans="1:8" ht="15" x14ac:dyDescent="0.2">
      <c r="A10" s="25"/>
      <c r="B10" s="24" t="s">
        <v>115</v>
      </c>
      <c r="C10" s="372">
        <v>0</v>
      </c>
      <c r="D10" s="117">
        <v>0</v>
      </c>
      <c r="E10" s="117">
        <v>0</v>
      </c>
      <c r="F10" s="138"/>
      <c r="G10" s="143" t="str">
        <f t="shared" ref="G10:G18" si="1">IF(C10=0,"",(D10-C10)/C10)</f>
        <v/>
      </c>
      <c r="H10" s="143" t="str">
        <f t="shared" ref="H10:H18" si="2">IF(D10=0,"",(E10-D10)/D10)</f>
        <v/>
      </c>
    </row>
    <row r="11" spans="1:8" ht="15" x14ac:dyDescent="0.2">
      <c r="A11" s="25"/>
      <c r="B11" s="24" t="s">
        <v>338</v>
      </c>
      <c r="C11" s="372">
        <v>0</v>
      </c>
      <c r="D11" s="117">
        <v>0</v>
      </c>
      <c r="E11" s="117">
        <v>0</v>
      </c>
      <c r="F11" s="138"/>
      <c r="G11" s="143" t="str">
        <f t="shared" si="1"/>
        <v/>
      </c>
      <c r="H11" s="143" t="str">
        <f t="shared" si="2"/>
        <v/>
      </c>
    </row>
    <row r="12" spans="1:8" ht="15" x14ac:dyDescent="0.2">
      <c r="A12" s="25"/>
      <c r="B12" s="24" t="s">
        <v>48</v>
      </c>
      <c r="C12" s="372">
        <v>0</v>
      </c>
      <c r="D12" s="117">
        <v>0</v>
      </c>
      <c r="E12" s="117">
        <v>0</v>
      </c>
      <c r="F12" s="138"/>
      <c r="G12" s="143" t="str">
        <f t="shared" si="1"/>
        <v/>
      </c>
      <c r="H12" s="143" t="str">
        <f t="shared" si="2"/>
        <v/>
      </c>
    </row>
    <row r="13" spans="1:8" ht="15" x14ac:dyDescent="0.2">
      <c r="A13" s="25"/>
      <c r="B13" s="24" t="s">
        <v>185</v>
      </c>
      <c r="C13" s="372">
        <v>0</v>
      </c>
      <c r="D13" s="117">
        <v>0</v>
      </c>
      <c r="E13" s="117">
        <v>0</v>
      </c>
      <c r="F13" s="138"/>
      <c r="G13" s="143" t="str">
        <f t="shared" si="1"/>
        <v/>
      </c>
      <c r="H13" s="143" t="str">
        <f t="shared" si="2"/>
        <v/>
      </c>
    </row>
    <row r="14" spans="1:8" ht="15" x14ac:dyDescent="0.2">
      <c r="A14" s="25"/>
      <c r="B14" s="24" t="s">
        <v>147</v>
      </c>
      <c r="C14" s="372">
        <v>0</v>
      </c>
      <c r="D14" s="117">
        <v>0</v>
      </c>
      <c r="E14" s="117">
        <v>0</v>
      </c>
      <c r="F14" s="138"/>
      <c r="G14" s="143" t="str">
        <f t="shared" si="1"/>
        <v/>
      </c>
      <c r="H14" s="143" t="str">
        <f t="shared" si="2"/>
        <v/>
      </c>
    </row>
    <row r="15" spans="1:8" ht="15" x14ac:dyDescent="0.2">
      <c r="A15" s="25"/>
      <c r="B15" s="24" t="s">
        <v>186</v>
      </c>
      <c r="C15" s="372">
        <v>0</v>
      </c>
      <c r="D15" s="117">
        <v>0</v>
      </c>
      <c r="E15" s="117">
        <v>0</v>
      </c>
      <c r="F15" s="138"/>
      <c r="G15" s="143" t="str">
        <f t="shared" si="1"/>
        <v/>
      </c>
      <c r="H15" s="143" t="str">
        <f t="shared" si="2"/>
        <v/>
      </c>
    </row>
    <row r="16" spans="1:8" ht="15" x14ac:dyDescent="0.2">
      <c r="A16" s="25"/>
      <c r="B16" s="24" t="s">
        <v>114</v>
      </c>
      <c r="C16" s="372">
        <v>0</v>
      </c>
      <c r="D16" s="117">
        <v>0</v>
      </c>
      <c r="E16" s="117">
        <v>0</v>
      </c>
      <c r="F16" s="138"/>
      <c r="G16" s="143" t="str">
        <f t="shared" si="1"/>
        <v/>
      </c>
      <c r="H16" s="143" t="str">
        <f t="shared" si="2"/>
        <v/>
      </c>
    </row>
    <row r="17" spans="1:8" ht="15" x14ac:dyDescent="0.2">
      <c r="A17" s="25"/>
      <c r="B17" s="24" t="s">
        <v>49</v>
      </c>
      <c r="C17" s="372">
        <v>0</v>
      </c>
      <c r="D17" s="117">
        <v>0</v>
      </c>
      <c r="E17" s="117">
        <v>0</v>
      </c>
      <c r="F17" s="138"/>
      <c r="G17" s="143" t="str">
        <f t="shared" si="1"/>
        <v/>
      </c>
      <c r="H17" s="143" t="str">
        <f t="shared" si="2"/>
        <v/>
      </c>
    </row>
    <row r="18" spans="1:8" ht="13.5" thickBot="1" x14ac:dyDescent="0.25">
      <c r="A18" s="25"/>
      <c r="B18" s="25"/>
      <c r="C18" s="369">
        <f>SUM(C10:C17)</f>
        <v>0</v>
      </c>
      <c r="D18" s="144">
        <f>SUM(D10:D17)</f>
        <v>0</v>
      </c>
      <c r="E18" s="144">
        <f>SUM(E10:E17)</f>
        <v>0</v>
      </c>
      <c r="F18" s="138"/>
      <c r="G18" s="143" t="str">
        <f t="shared" si="1"/>
        <v/>
      </c>
      <c r="H18" s="143" t="str">
        <f t="shared" si="2"/>
        <v/>
      </c>
    </row>
    <row r="19" spans="1:8" ht="13.5" thickTop="1" x14ac:dyDescent="0.2">
      <c r="A19" s="25"/>
      <c r="B19" s="25"/>
      <c r="C19" s="146"/>
      <c r="D19" s="146"/>
      <c r="E19" s="146"/>
      <c r="F19" s="138"/>
      <c r="G19" s="143"/>
      <c r="H19" s="143"/>
    </row>
    <row r="21" spans="1:8" x14ac:dyDescent="0.2">
      <c r="B21" s="94" t="s">
        <v>148</v>
      </c>
    </row>
    <row r="22" spans="1:8" x14ac:dyDescent="0.2">
      <c r="B22" s="94"/>
    </row>
    <row r="23" spans="1:8" ht="24" x14ac:dyDescent="0.2">
      <c r="B23" s="94"/>
      <c r="C23" s="51" t="str">
        <f t="shared" ref="C23:E24" si="3">C2</f>
        <v>Actual 2019-20</v>
      </c>
      <c r="D23" s="51" t="str">
        <f t="shared" si="3"/>
        <v>Forecast 2020-21</v>
      </c>
      <c r="E23" s="51" t="str">
        <f t="shared" si="3"/>
        <v>Forecast 2021-22</v>
      </c>
    </row>
    <row r="24" spans="1:8" x14ac:dyDescent="0.2">
      <c r="B24" s="94"/>
      <c r="C24" s="140" t="str">
        <f t="shared" si="3"/>
        <v>£000</v>
      </c>
      <c r="D24" s="140" t="str">
        <f t="shared" si="3"/>
        <v>£000</v>
      </c>
      <c r="E24" s="140" t="str">
        <f t="shared" si="3"/>
        <v>£000</v>
      </c>
    </row>
    <row r="25" spans="1:8" x14ac:dyDescent="0.2">
      <c r="B25" s="196" t="s">
        <v>166</v>
      </c>
    </row>
    <row r="27" spans="1:8" x14ac:dyDescent="0.2">
      <c r="B27" s="197" t="s">
        <v>168</v>
      </c>
    </row>
    <row r="28" spans="1:8" ht="15" x14ac:dyDescent="0.2">
      <c r="B28" s="361" t="s">
        <v>167</v>
      </c>
      <c r="C28" s="372">
        <v>0</v>
      </c>
      <c r="D28" s="117"/>
      <c r="E28" s="117"/>
    </row>
    <row r="29" spans="1:8" ht="15" x14ac:dyDescent="0.2">
      <c r="B29" s="361" t="s">
        <v>167</v>
      </c>
      <c r="C29" s="372">
        <v>0</v>
      </c>
      <c r="D29" s="117"/>
      <c r="E29" s="117"/>
    </row>
    <row r="30" spans="1:8" ht="15" x14ac:dyDescent="0.2">
      <c r="B30" s="361" t="s">
        <v>167</v>
      </c>
      <c r="C30" s="372">
        <v>0</v>
      </c>
      <c r="D30" s="117"/>
      <c r="E30" s="117"/>
    </row>
    <row r="31" spans="1:8" ht="15" x14ac:dyDescent="0.2">
      <c r="B31" s="361" t="s">
        <v>167</v>
      </c>
      <c r="C31" s="372">
        <v>0</v>
      </c>
      <c r="D31" s="117"/>
      <c r="E31" s="117"/>
    </row>
    <row r="32" spans="1:8" ht="13.5" thickBot="1" x14ac:dyDescent="0.25">
      <c r="B32" s="195"/>
      <c r="C32" s="369">
        <f>SUM(C28:C31)</f>
        <v>0</v>
      </c>
      <c r="D32" s="144">
        <f t="shared" ref="D32:E32" si="4">SUM(D28:D31)</f>
        <v>0</v>
      </c>
      <c r="E32" s="144">
        <f t="shared" si="4"/>
        <v>0</v>
      </c>
    </row>
    <row r="33" spans="2:5" ht="13.5" thickTop="1" x14ac:dyDescent="0.2">
      <c r="B33" s="195"/>
      <c r="C33" s="371"/>
    </row>
    <row r="34" spans="2:5" x14ac:dyDescent="0.2">
      <c r="B34" s="197" t="s">
        <v>169</v>
      </c>
    </row>
    <row r="35" spans="2:5" ht="15" x14ac:dyDescent="0.2">
      <c r="B35" s="361" t="s">
        <v>167</v>
      </c>
      <c r="C35" s="372">
        <v>0</v>
      </c>
      <c r="D35" s="117"/>
      <c r="E35" s="117"/>
    </row>
    <row r="36" spans="2:5" ht="15" x14ac:dyDescent="0.2">
      <c r="B36" s="361" t="s">
        <v>167</v>
      </c>
      <c r="C36" s="372">
        <v>0</v>
      </c>
      <c r="D36" s="117"/>
      <c r="E36" s="117"/>
    </row>
    <row r="37" spans="2:5" ht="15" x14ac:dyDescent="0.2">
      <c r="B37" s="361" t="s">
        <v>167</v>
      </c>
      <c r="C37" s="372">
        <v>0</v>
      </c>
      <c r="D37" s="117"/>
      <c r="E37" s="117"/>
    </row>
    <row r="38" spans="2:5" ht="15" x14ac:dyDescent="0.2">
      <c r="B38" s="361" t="s">
        <v>167</v>
      </c>
      <c r="C38" s="372">
        <v>0</v>
      </c>
      <c r="D38" s="117"/>
      <c r="E38" s="117"/>
    </row>
    <row r="39" spans="2:5" ht="13.5" thickBot="1" x14ac:dyDescent="0.25">
      <c r="B39" s="195"/>
      <c r="C39" s="144">
        <f>SUM(C35:C38)</f>
        <v>0</v>
      </c>
      <c r="D39" s="144">
        <f t="shared" ref="D39:E39" si="5">SUM(D35:D38)</f>
        <v>0</v>
      </c>
      <c r="E39" s="144">
        <f t="shared" si="5"/>
        <v>0</v>
      </c>
    </row>
    <row r="40" spans="2:5" ht="13.5" thickTop="1" x14ac:dyDescent="0.2">
      <c r="B40" s="195"/>
    </row>
    <row r="41" spans="2:5" x14ac:dyDescent="0.2">
      <c r="B41" s="195"/>
    </row>
  </sheetData>
  <sheetProtection password="E0DA" sheet="1" objects="1" scenarios="1"/>
  <phoneticPr fontId="4" type="noConversion"/>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3:E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workbookViewId="0">
      <selection activeCell="K14" sqref="K14"/>
    </sheetView>
  </sheetViews>
  <sheetFormatPr defaultColWidth="9.140625" defaultRowHeight="15" x14ac:dyDescent="0.25"/>
  <cols>
    <col min="1" max="1" width="42.140625" style="149" customWidth="1"/>
    <col min="2" max="2" width="8.5703125" style="151" customWidth="1"/>
    <col min="3" max="3" width="2.28515625" style="151" customWidth="1"/>
    <col min="4" max="16384" width="9.140625" style="151"/>
  </cols>
  <sheetData>
    <row r="1" spans="1:7" x14ac:dyDescent="0.25">
      <c r="A1" s="20">
        <f>Declaration!C3</f>
        <v>0</v>
      </c>
      <c r="B1" s="156"/>
    </row>
    <row r="2" spans="1:7" ht="24.75" x14ac:dyDescent="0.25">
      <c r="A2" s="167" t="s">
        <v>140</v>
      </c>
      <c r="B2" s="150" t="str">
        <f>SOCIE!D3</f>
        <v>Actual 2019-20</v>
      </c>
      <c r="C2" s="150"/>
      <c r="D2" s="150" t="str">
        <f>SOCIE!F3</f>
        <v>Forecast 2020-21</v>
      </c>
      <c r="E2" s="150" t="str">
        <f>SOCIE!G3</f>
        <v>Forecast 2021-22</v>
      </c>
    </row>
    <row r="3" spans="1:7" x14ac:dyDescent="0.25">
      <c r="B3" s="152" t="s">
        <v>6</v>
      </c>
      <c r="C3" s="150"/>
      <c r="D3" s="152" t="s">
        <v>6</v>
      </c>
      <c r="E3" s="152" t="s">
        <v>6</v>
      </c>
    </row>
    <row r="5" spans="1:7" x14ac:dyDescent="0.25">
      <c r="A5" s="153" t="s">
        <v>129</v>
      </c>
      <c r="B5" s="131">
        <v>0</v>
      </c>
      <c r="C5" s="154"/>
      <c r="D5" s="132">
        <f>B12</f>
        <v>0</v>
      </c>
      <c r="E5" s="132">
        <f>D12</f>
        <v>0</v>
      </c>
    </row>
    <row r="6" spans="1:7" ht="7.5" customHeight="1" x14ac:dyDescent="0.25">
      <c r="A6" s="153"/>
      <c r="B6" s="155"/>
      <c r="C6" s="155"/>
      <c r="D6" s="155"/>
      <c r="E6" s="155"/>
    </row>
    <row r="7" spans="1:7" x14ac:dyDescent="0.25">
      <c r="A7" s="153" t="s">
        <v>101</v>
      </c>
      <c r="B7" s="131">
        <v>0</v>
      </c>
      <c r="C7" s="155"/>
      <c r="D7" s="131">
        <v>0</v>
      </c>
      <c r="E7" s="131">
        <v>0</v>
      </c>
    </row>
    <row r="8" spans="1:7" ht="7.5" customHeight="1" x14ac:dyDescent="0.25">
      <c r="A8" s="153"/>
      <c r="B8" s="155"/>
      <c r="C8" s="155"/>
      <c r="D8" s="155"/>
      <c r="E8" s="155"/>
    </row>
    <row r="9" spans="1:7" x14ac:dyDescent="0.25">
      <c r="A9" s="153" t="s">
        <v>128</v>
      </c>
      <c r="B9" s="132">
        <f>-B28</f>
        <v>0</v>
      </c>
      <c r="C9" s="133"/>
      <c r="D9" s="132">
        <f t="shared" ref="D9:E9" si="0">-D28</f>
        <v>0</v>
      </c>
      <c r="E9" s="132">
        <f t="shared" si="0"/>
        <v>0</v>
      </c>
    </row>
    <row r="10" spans="1:7" x14ac:dyDescent="0.25">
      <c r="A10" s="153" t="s">
        <v>127</v>
      </c>
      <c r="B10" s="132">
        <f>-B37</f>
        <v>0</v>
      </c>
      <c r="C10" s="133"/>
      <c r="D10" s="132">
        <f t="shared" ref="D10:E10" si="1">-D37</f>
        <v>0</v>
      </c>
      <c r="E10" s="132">
        <f t="shared" si="1"/>
        <v>0</v>
      </c>
    </row>
    <row r="11" spans="1:7" ht="7.5" customHeight="1" x14ac:dyDescent="0.25">
      <c r="A11" s="153"/>
      <c r="B11" s="156"/>
      <c r="C11" s="156"/>
      <c r="D11" s="156"/>
      <c r="E11" s="156"/>
    </row>
    <row r="12" spans="1:7" x14ac:dyDescent="0.25">
      <c r="A12" s="157" t="s">
        <v>131</v>
      </c>
      <c r="B12" s="162">
        <f>B5+B7+B9+B10</f>
        <v>0</v>
      </c>
      <c r="C12" s="162"/>
      <c r="D12" s="162">
        <f t="shared" ref="D12:E12" si="2">D5+D7+D9+D10</f>
        <v>0</v>
      </c>
      <c r="E12" s="162">
        <f t="shared" si="2"/>
        <v>0</v>
      </c>
    </row>
    <row r="13" spans="1:7" x14ac:dyDescent="0.25">
      <c r="A13" s="153"/>
      <c r="B13" s="156"/>
      <c r="C13" s="156"/>
      <c r="D13" s="156"/>
      <c r="E13" s="156"/>
    </row>
    <row r="14" spans="1:7" x14ac:dyDescent="0.25">
      <c r="A14" s="153"/>
      <c r="B14" s="156"/>
      <c r="C14" s="156"/>
      <c r="D14" s="156"/>
      <c r="E14" s="156"/>
    </row>
    <row r="15" spans="1:7" ht="15.75" thickBot="1" x14ac:dyDescent="0.3">
      <c r="A15" s="153"/>
      <c r="B15" s="156"/>
      <c r="C15" s="156"/>
      <c r="D15" s="156"/>
      <c r="E15" s="156"/>
      <c r="F15" s="259"/>
    </row>
    <row r="16" spans="1:7" x14ac:dyDescent="0.25">
      <c r="A16" s="158" t="s">
        <v>130</v>
      </c>
      <c r="B16" s="159"/>
      <c r="C16" s="159"/>
      <c r="D16" s="159"/>
      <c r="E16" s="159"/>
      <c r="F16" s="260"/>
      <c r="G16" s="259"/>
    </row>
    <row r="17" spans="1:7" ht="51.75" customHeight="1" thickBot="1" x14ac:dyDescent="0.3">
      <c r="A17" s="406" t="s">
        <v>335</v>
      </c>
      <c r="B17" s="407"/>
      <c r="C17" s="407"/>
      <c r="D17" s="407"/>
      <c r="E17" s="407"/>
      <c r="F17" s="260"/>
      <c r="G17" s="259"/>
    </row>
    <row r="18" spans="1:7" x14ac:dyDescent="0.25">
      <c r="F18" s="259"/>
    </row>
    <row r="19" spans="1:7" ht="24.75" x14ac:dyDescent="0.25">
      <c r="B19" s="150" t="str">
        <f t="shared" ref="B19:E20" si="3">B2</f>
        <v>Actual 2019-20</v>
      </c>
      <c r="C19" s="150"/>
      <c r="D19" s="150" t="str">
        <f t="shared" si="3"/>
        <v>Forecast 2020-21</v>
      </c>
      <c r="E19" s="150" t="str">
        <f t="shared" si="3"/>
        <v>Forecast 2021-22</v>
      </c>
    </row>
    <row r="20" spans="1:7" x14ac:dyDescent="0.25">
      <c r="B20" s="152" t="str">
        <f t="shared" si="3"/>
        <v>£000</v>
      </c>
      <c r="C20" s="150"/>
      <c r="D20" s="152" t="str">
        <f t="shared" si="3"/>
        <v>£000</v>
      </c>
      <c r="E20" s="152" t="str">
        <f t="shared" si="3"/>
        <v>£000</v>
      </c>
    </row>
    <row r="21" spans="1:7" x14ac:dyDescent="0.25">
      <c r="A21" s="157" t="s">
        <v>132</v>
      </c>
    </row>
    <row r="22" spans="1:7" x14ac:dyDescent="0.25">
      <c r="A22" s="174" t="s">
        <v>133</v>
      </c>
      <c r="B22" s="131">
        <v>0</v>
      </c>
      <c r="C22" s="160"/>
      <c r="D22" s="148">
        <v>0</v>
      </c>
      <c r="E22" s="148">
        <v>0</v>
      </c>
    </row>
    <row r="23" spans="1:7" x14ac:dyDescent="0.25">
      <c r="A23" s="174" t="s">
        <v>133</v>
      </c>
      <c r="B23" s="131">
        <v>0</v>
      </c>
      <c r="C23" s="160"/>
      <c r="D23" s="148">
        <v>0</v>
      </c>
      <c r="E23" s="148">
        <v>0</v>
      </c>
    </row>
    <row r="24" spans="1:7" x14ac:dyDescent="0.25">
      <c r="A24" s="174" t="s">
        <v>133</v>
      </c>
      <c r="B24" s="131">
        <v>0</v>
      </c>
      <c r="C24" s="160"/>
      <c r="D24" s="148">
        <v>0</v>
      </c>
      <c r="E24" s="148">
        <v>0</v>
      </c>
    </row>
    <row r="25" spans="1:7" x14ac:dyDescent="0.25">
      <c r="A25" s="174" t="s">
        <v>133</v>
      </c>
      <c r="B25" s="131">
        <v>0</v>
      </c>
      <c r="C25" s="160"/>
      <c r="D25" s="148">
        <v>0</v>
      </c>
      <c r="E25" s="148">
        <v>0</v>
      </c>
    </row>
    <row r="26" spans="1:7" x14ac:dyDescent="0.25">
      <c r="A26" s="174" t="s">
        <v>133</v>
      </c>
      <c r="B26" s="131">
        <v>0</v>
      </c>
      <c r="C26" s="160"/>
      <c r="D26" s="148">
        <v>0</v>
      </c>
      <c r="E26" s="148">
        <v>0</v>
      </c>
    </row>
    <row r="27" spans="1:7" x14ac:dyDescent="0.25">
      <c r="A27" s="174" t="s">
        <v>133</v>
      </c>
      <c r="B27" s="131">
        <v>0</v>
      </c>
      <c r="C27" s="160"/>
      <c r="D27" s="148">
        <v>0</v>
      </c>
      <c r="E27" s="148">
        <v>0</v>
      </c>
    </row>
    <row r="28" spans="1:7" ht="15.75" thickBot="1" x14ac:dyDescent="0.3">
      <c r="A28" s="153" t="s">
        <v>119</v>
      </c>
      <c r="B28" s="161">
        <f>SUM(B22:B27)</f>
        <v>0</v>
      </c>
      <c r="C28" s="156"/>
      <c r="D28" s="161">
        <f t="shared" ref="D28:E28" si="4">SUM(D22:D27)</f>
        <v>0</v>
      </c>
      <c r="E28" s="161">
        <f t="shared" si="4"/>
        <v>0</v>
      </c>
    </row>
    <row r="29" spans="1:7" x14ac:dyDescent="0.25">
      <c r="B29" s="156"/>
      <c r="C29" s="156"/>
      <c r="D29" s="156"/>
      <c r="E29" s="156"/>
    </row>
    <row r="30" spans="1:7" x14ac:dyDescent="0.25">
      <c r="A30" s="157" t="s">
        <v>127</v>
      </c>
      <c r="B30" s="156"/>
      <c r="C30" s="156"/>
      <c r="D30" s="156"/>
      <c r="E30" s="156"/>
    </row>
    <row r="31" spans="1:7" x14ac:dyDescent="0.25">
      <c r="A31" s="174" t="s">
        <v>133</v>
      </c>
      <c r="B31" s="131">
        <v>0</v>
      </c>
      <c r="C31" s="160"/>
      <c r="D31" s="148">
        <v>0</v>
      </c>
      <c r="E31" s="148">
        <v>0</v>
      </c>
    </row>
    <row r="32" spans="1:7" x14ac:dyDescent="0.25">
      <c r="A32" s="174" t="s">
        <v>133</v>
      </c>
      <c r="B32" s="131">
        <v>0</v>
      </c>
      <c r="C32" s="160"/>
      <c r="D32" s="148">
        <v>0</v>
      </c>
      <c r="E32" s="148">
        <v>0</v>
      </c>
    </row>
    <row r="33" spans="1:5" x14ac:dyDescent="0.25">
      <c r="A33" s="174" t="s">
        <v>133</v>
      </c>
      <c r="B33" s="131">
        <v>0</v>
      </c>
      <c r="C33" s="160"/>
      <c r="D33" s="148">
        <v>0</v>
      </c>
      <c r="E33" s="148">
        <v>0</v>
      </c>
    </row>
    <row r="34" spans="1:5" x14ac:dyDescent="0.25">
      <c r="A34" s="174" t="s">
        <v>133</v>
      </c>
      <c r="B34" s="131">
        <v>0</v>
      </c>
      <c r="C34" s="160"/>
      <c r="D34" s="148">
        <v>0</v>
      </c>
      <c r="E34" s="148">
        <v>0</v>
      </c>
    </row>
    <row r="35" spans="1:5" x14ac:dyDescent="0.25">
      <c r="A35" s="174" t="s">
        <v>133</v>
      </c>
      <c r="B35" s="131">
        <v>0</v>
      </c>
      <c r="C35" s="160"/>
      <c r="D35" s="148">
        <v>0</v>
      </c>
      <c r="E35" s="148">
        <v>0</v>
      </c>
    </row>
    <row r="36" spans="1:5" x14ac:dyDescent="0.25">
      <c r="A36" s="174" t="s">
        <v>133</v>
      </c>
      <c r="B36" s="131">
        <v>0</v>
      </c>
      <c r="C36" s="160"/>
      <c r="D36" s="148">
        <v>0</v>
      </c>
      <c r="E36" s="148">
        <v>0</v>
      </c>
    </row>
    <row r="37" spans="1:5" ht="15.75" thickBot="1" x14ac:dyDescent="0.3">
      <c r="A37" s="153" t="s">
        <v>119</v>
      </c>
      <c r="B37" s="161">
        <f>SUM(B31:B36)</f>
        <v>0</v>
      </c>
      <c r="C37" s="156"/>
      <c r="D37" s="161">
        <f t="shared" ref="D37:E37" si="5">SUM(D31:D36)</f>
        <v>0</v>
      </c>
      <c r="E37" s="161">
        <f t="shared" si="5"/>
        <v>0</v>
      </c>
    </row>
  </sheetData>
  <sheetProtection password="E0DA" sheet="1" objects="1" scenarios="1"/>
  <mergeCells count="1">
    <mergeCell ref="A17:E17"/>
  </mergeCells>
  <pageMargins left="0.70866141732283472" right="0.70866141732283472" top="0.74803149606299213" bottom="0.74803149606299213" header="0.31496062992125984" footer="0.31496062992125984"/>
  <pageSetup paperSize="9" scale="88" orientation="landscape" r:id="rId1"/>
  <ignoredErrors>
    <ignoredError sqref="B3:E3"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9"/>
  <sheetViews>
    <sheetView zoomScaleNormal="100" workbookViewId="0">
      <selection activeCell="C23" sqref="C23:E23"/>
    </sheetView>
  </sheetViews>
  <sheetFormatPr defaultColWidth="9.140625" defaultRowHeight="12.75" x14ac:dyDescent="0.2"/>
  <cols>
    <col min="1" max="1" width="9.140625" style="1"/>
    <col min="2" max="2" width="65.28515625" style="1" customWidth="1"/>
    <col min="3" max="3" width="16.5703125" style="1" customWidth="1"/>
    <col min="4" max="4" width="15.85546875" style="1" customWidth="1"/>
    <col min="5" max="5" width="15.85546875" style="1" bestFit="1" customWidth="1"/>
    <col min="6" max="16384" width="9.140625" style="1"/>
  </cols>
  <sheetData>
    <row r="1" spans="2:6" x14ac:dyDescent="0.2">
      <c r="B1" s="70">
        <f>Declaration!C3</f>
        <v>0</v>
      </c>
    </row>
    <row r="2" spans="2:6" ht="15" x14ac:dyDescent="0.25">
      <c r="B2" s="168" t="s">
        <v>139</v>
      </c>
      <c r="C2" s="67" t="str">
        <f>SOCIE!D3</f>
        <v>Actual 2019-20</v>
      </c>
      <c r="D2" s="68" t="str">
        <f>SOCIE!F3</f>
        <v>Forecast 2020-21</v>
      </c>
      <c r="E2" s="68" t="str">
        <f>SOCIE!G3</f>
        <v>Forecast 2021-22</v>
      </c>
    </row>
    <row r="3" spans="2:6" ht="15" x14ac:dyDescent="0.25">
      <c r="B3" s="7" t="s">
        <v>50</v>
      </c>
      <c r="C3" s="69" t="s">
        <v>6</v>
      </c>
      <c r="D3" s="69" t="s">
        <v>6</v>
      </c>
      <c r="E3" s="69" t="s">
        <v>6</v>
      </c>
    </row>
    <row r="4" spans="2:6" ht="15" x14ac:dyDescent="0.25">
      <c r="B4" s="7"/>
      <c r="C4" s="8"/>
      <c r="D4" s="8"/>
      <c r="E4" s="8"/>
    </row>
    <row r="5" spans="2:6" ht="15" x14ac:dyDescent="0.25">
      <c r="B5" s="408" t="s">
        <v>51</v>
      </c>
      <c r="C5" s="409"/>
      <c r="D5" s="409"/>
      <c r="E5" s="409"/>
      <c r="F5" s="11"/>
    </row>
    <row r="6" spans="2:6" ht="15" x14ac:dyDescent="0.25">
      <c r="B6" s="12" t="s">
        <v>52</v>
      </c>
      <c r="C6" s="53">
        <f>SOCIE!D14</f>
        <v>0</v>
      </c>
      <c r="D6" s="53">
        <f>SOCIE!F14</f>
        <v>0</v>
      </c>
      <c r="E6" s="53">
        <f>SOCIE!G14</f>
        <v>0</v>
      </c>
    </row>
    <row r="7" spans="2:6" ht="30" x14ac:dyDescent="0.25">
      <c r="B7" s="14" t="s">
        <v>172</v>
      </c>
      <c r="C7" s="56" t="e">
        <f>SOCIE!D8/SOCIE!D14</f>
        <v>#DIV/0!</v>
      </c>
      <c r="D7" s="56" t="e">
        <f>SOCIE!F8/SOCIE!F14</f>
        <v>#DIV/0!</v>
      </c>
      <c r="E7" s="56" t="e">
        <f>SOCIE!G8/SOCIE!G14</f>
        <v>#DIV/0!</v>
      </c>
    </row>
    <row r="8" spans="2:6" ht="30" x14ac:dyDescent="0.25">
      <c r="B8" s="14" t="s">
        <v>173</v>
      </c>
      <c r="C8" s="56" t="e">
        <f>100%-C7</f>
        <v>#DIV/0!</v>
      </c>
      <c r="D8" s="56" t="e">
        <f t="shared" ref="D8:E8" si="0">100%-D7</f>
        <v>#DIV/0!</v>
      </c>
      <c r="E8" s="56" t="e">
        <f t="shared" si="0"/>
        <v>#DIV/0!</v>
      </c>
    </row>
    <row r="9" spans="2:6" ht="15" x14ac:dyDescent="0.25">
      <c r="B9" s="14" t="s">
        <v>53</v>
      </c>
      <c r="C9" s="56" t="e">
        <f>SOCIE!D7/SOCIE!D14</f>
        <v>#DIV/0!</v>
      </c>
      <c r="D9" s="56" t="e">
        <f>SOCIE!F7/SOCIE!F14</f>
        <v>#DIV/0!</v>
      </c>
      <c r="E9" s="56" t="e">
        <f>SOCIE!G7/SOCIE!G14</f>
        <v>#DIV/0!</v>
      </c>
    </row>
    <row r="10" spans="2:6" ht="15" x14ac:dyDescent="0.25">
      <c r="B10" s="13" t="s">
        <v>54</v>
      </c>
      <c r="C10" s="56" t="e">
        <f>SOCIE!D9/SOCIE!D14</f>
        <v>#DIV/0!</v>
      </c>
      <c r="D10" s="56" t="e">
        <f>SOCIE!F9/SOCIE!F14</f>
        <v>#DIV/0!</v>
      </c>
      <c r="E10" s="56" t="e">
        <f>SOCIE!G9/SOCIE!G14</f>
        <v>#DIV/0!</v>
      </c>
    </row>
    <row r="11" spans="2:6" ht="15" x14ac:dyDescent="0.25">
      <c r="B11" s="15" t="s">
        <v>55</v>
      </c>
      <c r="C11" s="59" t="e">
        <f>SOCIE!D10/SOCIE!D14</f>
        <v>#DIV/0!</v>
      </c>
      <c r="D11" s="59" t="e">
        <f>SOCIE!F10/SOCIE!F14</f>
        <v>#DIV/0!</v>
      </c>
      <c r="E11" s="59" t="e">
        <f>SOCIE!G10/SOCIE!G14</f>
        <v>#DIV/0!</v>
      </c>
    </row>
    <row r="12" spans="2:6" ht="15" x14ac:dyDescent="0.25">
      <c r="B12" s="46"/>
      <c r="C12" s="71"/>
      <c r="D12" s="71"/>
      <c r="E12" s="71"/>
    </row>
    <row r="13" spans="2:6" ht="15" hidden="1" x14ac:dyDescent="0.25">
      <c r="B13" s="16"/>
      <c r="C13" s="16"/>
      <c r="D13" s="16"/>
      <c r="E13" s="16"/>
    </row>
    <row r="14" spans="2:6" ht="15" x14ac:dyDescent="0.25">
      <c r="B14" s="410" t="s">
        <v>56</v>
      </c>
      <c r="C14" s="411"/>
      <c r="D14" s="411"/>
      <c r="E14" s="411"/>
      <c r="F14" s="11"/>
    </row>
    <row r="15" spans="2:6" ht="15" x14ac:dyDescent="0.25">
      <c r="B15" s="12" t="s">
        <v>57</v>
      </c>
      <c r="C15" s="53">
        <f>SOCIE!D27</f>
        <v>0</v>
      </c>
      <c r="D15" s="53">
        <f>SOCIE!F27</f>
        <v>0</v>
      </c>
      <c r="E15" s="53">
        <f>SOCIE!G27</f>
        <v>0</v>
      </c>
    </row>
    <row r="16" spans="2:6" ht="15" x14ac:dyDescent="0.25">
      <c r="B16" s="13" t="s">
        <v>110</v>
      </c>
      <c r="C16" s="56" t="e">
        <f>SOCIE!D18/SOCIE!D27</f>
        <v>#DIV/0!</v>
      </c>
      <c r="D16" s="56" t="e">
        <f>SOCIE!F18/SOCIE!F27</f>
        <v>#DIV/0!</v>
      </c>
      <c r="E16" s="56" t="e">
        <f>SOCIE!G18/SOCIE!G27</f>
        <v>#DIV/0!</v>
      </c>
    </row>
    <row r="17" spans="1:6" ht="15" x14ac:dyDescent="0.25">
      <c r="B17" s="12" t="s">
        <v>111</v>
      </c>
      <c r="C17" s="58" t="e">
        <f>SOCIE!D21/SOCIE!D27</f>
        <v>#DIV/0!</v>
      </c>
      <c r="D17" s="56" t="e">
        <f>SOCIE!F21/SOCIE!F27</f>
        <v>#DIV/0!</v>
      </c>
      <c r="E17" s="56" t="e">
        <f>SOCIE!G21/SOCIE!G27</f>
        <v>#DIV/0!</v>
      </c>
    </row>
    <row r="18" spans="1:6" ht="15" x14ac:dyDescent="0.25">
      <c r="B18" s="15" t="s">
        <v>120</v>
      </c>
      <c r="C18" s="59" t="e">
        <f>SOCIE!D23/SOCIE!D27</f>
        <v>#DIV/0!</v>
      </c>
      <c r="D18" s="59" t="e">
        <f>SOCIE!F23/SOCIE!F27</f>
        <v>#DIV/0!</v>
      </c>
      <c r="E18" s="59" t="e">
        <f>SOCIE!G23/SOCIE!G27</f>
        <v>#DIV/0!</v>
      </c>
    </row>
    <row r="19" spans="1:6" ht="15" x14ac:dyDescent="0.25">
      <c r="B19" s="16"/>
      <c r="C19" s="16"/>
      <c r="D19" s="16"/>
      <c r="E19" s="16"/>
    </row>
    <row r="20" spans="1:6" ht="15" x14ac:dyDescent="0.25">
      <c r="B20" s="410" t="s">
        <v>58</v>
      </c>
      <c r="C20" s="411"/>
      <c r="D20" s="411"/>
      <c r="E20" s="411"/>
      <c r="F20" s="11"/>
    </row>
    <row r="21" spans="1:6" ht="15" x14ac:dyDescent="0.25">
      <c r="B21" s="17" t="s">
        <v>59</v>
      </c>
      <c r="C21" s="116">
        <f>SOCIE!D30</f>
        <v>0</v>
      </c>
      <c r="D21" s="116">
        <f>SOCIE!F30</f>
        <v>0</v>
      </c>
      <c r="E21" s="116">
        <f>SOCIE!G30</f>
        <v>0</v>
      </c>
    </row>
    <row r="22" spans="1:6" ht="15" x14ac:dyDescent="0.25">
      <c r="B22" s="52" t="s">
        <v>60</v>
      </c>
      <c r="C22" s="56" t="e">
        <f>SOCIE!D30/SOCIE!D14</f>
        <v>#DIV/0!</v>
      </c>
      <c r="D22" s="57" t="e">
        <f>SOCIE!F30/SOCIE!F14</f>
        <v>#DIV/0!</v>
      </c>
      <c r="E22" s="56" t="e">
        <f>SOCIE!G30/SOCIE!G14</f>
        <v>#DIV/0!</v>
      </c>
    </row>
    <row r="23" spans="1:6" ht="15" x14ac:dyDescent="0.25">
      <c r="B23" s="13" t="s">
        <v>182</v>
      </c>
      <c r="C23" s="116">
        <f>'Adjusted operating result'!C23</f>
        <v>0</v>
      </c>
      <c r="D23" s="116">
        <f>'Adjusted operating result'!E23</f>
        <v>0</v>
      </c>
      <c r="E23" s="116">
        <f>'Adjusted operating result'!F23</f>
        <v>0</v>
      </c>
      <c r="F23" s="169"/>
    </row>
    <row r="24" spans="1:6" ht="15" x14ac:dyDescent="0.25">
      <c r="B24" s="15" t="s">
        <v>183</v>
      </c>
      <c r="C24" s="175" t="e">
        <f>'Adjusted operating result'!C23/SOCIE!D14</f>
        <v>#DIV/0!</v>
      </c>
      <c r="D24" s="175" t="e">
        <f>'Adjusted operating result'!E23/SOCIE!F14</f>
        <v>#DIV/0!</v>
      </c>
      <c r="E24" s="175" t="e">
        <f>'Adjusted operating result'!F23/SOCIE!G14</f>
        <v>#DIV/0!</v>
      </c>
    </row>
    <row r="25" spans="1:6" ht="15" x14ac:dyDescent="0.25">
      <c r="B25" s="16"/>
      <c r="C25" s="16"/>
      <c r="D25" s="16"/>
      <c r="E25" s="16"/>
    </row>
    <row r="26" spans="1:6" ht="15" x14ac:dyDescent="0.25">
      <c r="B26" s="410" t="s">
        <v>63</v>
      </c>
      <c r="C26" s="411"/>
      <c r="D26" s="411"/>
      <c r="E26" s="411"/>
      <c r="F26" s="11"/>
    </row>
    <row r="27" spans="1:6" ht="15" x14ac:dyDescent="0.25">
      <c r="B27" s="12" t="s">
        <v>65</v>
      </c>
      <c r="C27" s="53">
        <f>'Balance sheet'!E14+'Balance sheet'!E13</f>
        <v>0</v>
      </c>
      <c r="D27" s="53">
        <f>'Balance sheet'!G14+'Balance sheet'!G13</f>
        <v>0</v>
      </c>
      <c r="E27" s="53">
        <f>'Balance sheet'!H14+'Balance sheet'!H13</f>
        <v>0</v>
      </c>
      <c r="F27" s="11"/>
    </row>
    <row r="28" spans="1:6" ht="15" x14ac:dyDescent="0.25">
      <c r="B28" s="12" t="s">
        <v>31</v>
      </c>
      <c r="C28" s="53">
        <f>'Balance sheet'!E19</f>
        <v>0</v>
      </c>
      <c r="D28" s="53">
        <f>'Balance sheet'!G19</f>
        <v>0</v>
      </c>
      <c r="E28" s="53">
        <f>'Balance sheet'!H19</f>
        <v>0</v>
      </c>
      <c r="F28" s="11"/>
    </row>
    <row r="29" spans="1:6" ht="15" x14ac:dyDescent="0.25">
      <c r="B29" s="353" t="s">
        <v>64</v>
      </c>
      <c r="C29" s="354" t="e">
        <f>('Balance sheet'!E14+'Balance sheet'!E13-'Balance sheet'!E19)/(SOCIE!D27-SOCIE!D23)*365</f>
        <v>#DIV/0!</v>
      </c>
      <c r="D29" s="354" t="e">
        <f>('Balance sheet'!G14+'Balance sheet'!G13-'Balance sheet'!G19)/(SOCIE!F27-SOCIE!F23)*365</f>
        <v>#DIV/0!</v>
      </c>
      <c r="E29" s="354" t="e">
        <f>('Balance sheet'!H14+'Balance sheet'!H13-'Balance sheet'!H19)/(SOCIE!G27-SOCIE!G23)*365</f>
        <v>#DIV/0!</v>
      </c>
      <c r="F29" s="11"/>
    </row>
    <row r="30" spans="1:6" ht="15" x14ac:dyDescent="0.25">
      <c r="B30" s="13" t="s">
        <v>332</v>
      </c>
      <c r="C30" s="183">
        <f>Cashflow!E33</f>
        <v>0</v>
      </c>
      <c r="D30" s="183">
        <f>Cashflow!G33</f>
        <v>0</v>
      </c>
      <c r="E30" s="183">
        <f>Cashflow!H33</f>
        <v>0</v>
      </c>
      <c r="F30" s="9"/>
    </row>
    <row r="31" spans="1:6" ht="15" x14ac:dyDescent="0.25">
      <c r="B31" s="15" t="s">
        <v>333</v>
      </c>
      <c r="C31" s="175" t="e">
        <f>Cashflow!E33/SOCIE!D14</f>
        <v>#DIV/0!</v>
      </c>
      <c r="D31" s="175" t="e">
        <f>Cashflow!G33/SOCIE!F14</f>
        <v>#DIV/0!</v>
      </c>
      <c r="E31" s="175" t="e">
        <f>Cashflow!H33/SOCIE!G14</f>
        <v>#DIV/0!</v>
      </c>
      <c r="F31" s="9"/>
    </row>
    <row r="32" spans="1:6" ht="15" x14ac:dyDescent="0.25">
      <c r="A32" s="9"/>
      <c r="B32" s="46"/>
      <c r="C32" s="114"/>
      <c r="D32" s="114"/>
      <c r="E32" s="114"/>
      <c r="F32" s="9"/>
    </row>
    <row r="33" spans="2:6" ht="15" x14ac:dyDescent="0.25">
      <c r="B33" s="410" t="s">
        <v>61</v>
      </c>
      <c r="C33" s="411"/>
      <c r="D33" s="411"/>
      <c r="E33" s="411"/>
      <c r="F33" s="11"/>
    </row>
    <row r="34" spans="2:6" ht="15" x14ac:dyDescent="0.25">
      <c r="B34" s="115" t="s">
        <v>85</v>
      </c>
      <c r="C34" s="116">
        <f>'Balance sheet'!E52</f>
        <v>0</v>
      </c>
      <c r="D34" s="116">
        <f>'Balance sheet'!G52</f>
        <v>0</v>
      </c>
      <c r="E34" s="116">
        <f>'Balance sheet'!H52</f>
        <v>0</v>
      </c>
    </row>
    <row r="35" spans="2:6" ht="15" x14ac:dyDescent="0.25">
      <c r="B35" s="12" t="s">
        <v>62</v>
      </c>
      <c r="C35" s="54" t="e">
        <f>'Balance sheet'!E16/'Balance sheet'!E27</f>
        <v>#DIV/0!</v>
      </c>
      <c r="D35" s="54" t="e">
        <f>'Balance sheet'!G16/'Balance sheet'!G27</f>
        <v>#DIV/0!</v>
      </c>
      <c r="E35" s="55" t="e">
        <f>'Balance sheet'!H16/'Balance sheet'!H27</f>
        <v>#DIV/0!</v>
      </c>
      <c r="F35" s="11"/>
    </row>
    <row r="36" spans="2:6" ht="15" x14ac:dyDescent="0.25">
      <c r="B36" s="12" t="s">
        <v>113</v>
      </c>
      <c r="C36" s="56" t="e">
        <f>'Balance sheet'!E52/SOCIE!D14</f>
        <v>#DIV/0!</v>
      </c>
      <c r="D36" s="56" t="e">
        <f>'Balance sheet'!G52/SOCIE!F14</f>
        <v>#DIV/0!</v>
      </c>
      <c r="E36" s="56" t="e">
        <f>'Balance sheet'!H52/SOCIE!G14</f>
        <v>#DIV/0!</v>
      </c>
    </row>
    <row r="37" spans="2:6" ht="15" x14ac:dyDescent="0.25">
      <c r="B37" s="18" t="s">
        <v>142</v>
      </c>
      <c r="C37" s="53">
        <f>'Balance sheet'!E18+'Balance sheet'!E19+'Balance sheet'!E20+'Balance sheet'!E21+'Balance sheet'!E34+'Balance sheet'!E35+'Balance sheet'!E36+'Balance sheet'!E37+'Balance sheet'!E24+'Balance sheet'!E38</f>
        <v>0</v>
      </c>
      <c r="D37" s="53">
        <f>'Balance sheet'!G18+'Balance sheet'!G19+'Balance sheet'!G20+'Balance sheet'!G21+'Balance sheet'!G34+'Balance sheet'!G35+'Balance sheet'!G36+'Balance sheet'!G37+'Balance sheet'!G24+'Balance sheet'!G38</f>
        <v>0</v>
      </c>
      <c r="E37" s="53">
        <f>'Balance sheet'!H18+'Balance sheet'!H19+'Balance sheet'!H20+'Balance sheet'!H21+'Balance sheet'!H34+'Balance sheet'!H35+'Balance sheet'!H36+'Balance sheet'!H37+'Balance sheet'!H24+'Balance sheet'!H38</f>
        <v>0</v>
      </c>
    </row>
    <row r="38" spans="2:6" ht="15" x14ac:dyDescent="0.25">
      <c r="B38" s="92" t="s">
        <v>112</v>
      </c>
      <c r="C38" s="93" t="e">
        <f>(SOCIE!D30+SOCIE!D24)/SOCIE!D24</f>
        <v>#DIV/0!</v>
      </c>
      <c r="D38" s="93" t="e">
        <f>(SOCIE!F30+SOCIE!F24)/SOCIE!F24</f>
        <v>#DIV/0!</v>
      </c>
      <c r="E38" s="93" t="e">
        <f>(SOCIE!G30+SOCIE!G24)/SOCIE!G24</f>
        <v>#DIV/0!</v>
      </c>
    </row>
    <row r="39" spans="2:6" ht="15" x14ac:dyDescent="0.25">
      <c r="B39" s="16"/>
      <c r="C39" s="16"/>
      <c r="D39" s="16"/>
      <c r="E39" s="16"/>
    </row>
  </sheetData>
  <sheetProtection password="E0DA" sheet="1" objects="1" scenarios="1"/>
  <mergeCells count="5">
    <mergeCell ref="B5:E5"/>
    <mergeCell ref="B14:E14"/>
    <mergeCell ref="B20:E20"/>
    <mergeCell ref="B26:E26"/>
    <mergeCell ref="B33:E33"/>
  </mergeCells>
  <phoneticPr fontId="4" type="noConversion"/>
  <pageMargins left="0.74803149606299213" right="0.74803149606299213" top="2.3622047244094491" bottom="0.98425196850393704" header="0.51181102362204722" footer="0.51181102362204722"/>
  <pageSetup paperSize="9" scale="6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showGridLines="0" view="pageBreakPreview" zoomScale="60" zoomScaleNormal="75" workbookViewId="0">
      <selection activeCell="C7" sqref="C7"/>
    </sheetView>
  </sheetViews>
  <sheetFormatPr defaultColWidth="27.140625" defaultRowHeight="17.25" x14ac:dyDescent="0.3"/>
  <cols>
    <col min="1" max="1" width="90.7109375" style="96" customWidth="1"/>
    <col min="2" max="2" width="5.5703125" style="95" customWidth="1"/>
    <col min="3" max="3" width="90.7109375" style="95" customWidth="1"/>
    <col min="4" max="4" width="5.7109375" style="95" customWidth="1"/>
    <col min="5" max="16384" width="27.140625" style="96"/>
  </cols>
  <sheetData>
    <row r="1" spans="1:4" ht="26.25" customHeight="1" x14ac:dyDescent="0.3">
      <c r="A1" s="185">
        <f>Declaration!C3</f>
        <v>0</v>
      </c>
      <c r="B1" s="128"/>
      <c r="C1" s="128"/>
    </row>
    <row r="2" spans="1:4" x14ac:dyDescent="0.3">
      <c r="A2" s="184" t="s">
        <v>146</v>
      </c>
      <c r="B2" s="188"/>
      <c r="C2" s="188"/>
      <c r="D2" s="99"/>
    </row>
    <row r="3" spans="1:4" x14ac:dyDescent="0.3">
      <c r="B3" s="189"/>
      <c r="C3" s="189"/>
      <c r="D3" s="102"/>
    </row>
    <row r="4" spans="1:4" ht="51.75" customHeight="1" x14ac:dyDescent="0.3">
      <c r="A4" s="185" t="s">
        <v>161</v>
      </c>
      <c r="B4" s="187"/>
      <c r="C4" s="104" t="s">
        <v>162</v>
      </c>
    </row>
    <row r="5" spans="1:4" x14ac:dyDescent="0.3">
      <c r="B5" s="134"/>
      <c r="C5" s="134"/>
    </row>
    <row r="6" spans="1:4" x14ac:dyDescent="0.3">
      <c r="A6" s="190"/>
      <c r="B6" s="134"/>
      <c r="C6" s="134"/>
    </row>
    <row r="7" spans="1:4" ht="102" customHeight="1" x14ac:dyDescent="0.3">
      <c r="A7" s="193" t="s">
        <v>170</v>
      </c>
      <c r="B7" s="134"/>
      <c r="C7" s="193"/>
    </row>
    <row r="8" spans="1:4" s="107" customFormat="1" x14ac:dyDescent="0.2">
      <c r="A8" s="192"/>
      <c r="B8" s="166"/>
      <c r="C8" s="192"/>
      <c r="D8" s="106"/>
    </row>
    <row r="9" spans="1:4" ht="102" customHeight="1" x14ac:dyDescent="0.3">
      <c r="A9" s="193"/>
      <c r="C9" s="193"/>
    </row>
    <row r="10" spans="1:4" x14ac:dyDescent="0.3">
      <c r="A10" s="191"/>
      <c r="C10" s="191"/>
    </row>
    <row r="11" spans="1:4" ht="102" customHeight="1" x14ac:dyDescent="0.3">
      <c r="A11" s="193"/>
      <c r="C11" s="193"/>
    </row>
    <row r="12" spans="1:4" x14ac:dyDescent="0.3">
      <c r="C12" s="96"/>
    </row>
    <row r="13" spans="1:4" ht="103.5" customHeight="1" x14ac:dyDescent="0.3">
      <c r="A13" s="193"/>
      <c r="C13" s="193"/>
    </row>
    <row r="15" spans="1:4" ht="103.5" customHeight="1" x14ac:dyDescent="0.3">
      <c r="A15" s="193"/>
      <c r="B15" s="134"/>
      <c r="C15" s="193"/>
    </row>
    <row r="16" spans="1:4" s="107" customFormat="1" x14ac:dyDescent="0.3">
      <c r="A16" s="96"/>
      <c r="B16" s="95"/>
      <c r="C16" s="95"/>
      <c r="D16" s="106"/>
    </row>
    <row r="17" spans="1:3" ht="112.5" customHeight="1" x14ac:dyDescent="0.3">
      <c r="A17" s="193"/>
      <c r="C17" s="193"/>
    </row>
    <row r="19" spans="1:3" ht="116.25" customHeight="1" x14ac:dyDescent="0.3">
      <c r="A19" s="193"/>
      <c r="C19" s="193"/>
    </row>
  </sheetData>
  <sheetProtection password="E0DA" sheet="1" objects="1" scenarios="1"/>
  <pageMargins left="0.70866141732283472" right="0.70866141732283472" top="0.74803149606299213" bottom="0.74803149606299213" header="0.31496062992125984" footer="0.31496062992125984"/>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showGridLines="0" workbookViewId="0">
      <selection activeCell="J19" sqref="J19"/>
    </sheetView>
  </sheetViews>
  <sheetFormatPr defaultRowHeight="12.75" x14ac:dyDescent="0.2"/>
  <cols>
    <col min="1" max="1" width="9.140625" style="248"/>
    <col min="2" max="2" width="41.140625" style="248" customWidth="1"/>
    <col min="3" max="4" width="14.5703125" style="248" customWidth="1"/>
    <col min="5" max="6" width="33.28515625" style="248" customWidth="1"/>
    <col min="7" max="16384" width="9.140625" style="248"/>
  </cols>
  <sheetData>
    <row r="1" spans="1:6" ht="15.75" x14ac:dyDescent="0.2">
      <c r="A1" s="396" t="s">
        <v>245</v>
      </c>
      <c r="B1" s="397"/>
      <c r="C1" s="247" t="s">
        <v>244</v>
      </c>
      <c r="D1" s="247" t="s">
        <v>243</v>
      </c>
      <c r="E1" s="247" t="s">
        <v>244</v>
      </c>
      <c r="F1" s="247" t="s">
        <v>243</v>
      </c>
    </row>
    <row r="2" spans="1:6" ht="15.75" x14ac:dyDescent="0.2">
      <c r="A2" s="396" t="s">
        <v>242</v>
      </c>
      <c r="B2" s="397" t="s">
        <v>242</v>
      </c>
      <c r="C2" s="249" t="s">
        <v>6</v>
      </c>
      <c r="D2" s="249" t="s">
        <v>6</v>
      </c>
      <c r="E2" s="247" t="s">
        <v>241</v>
      </c>
      <c r="F2" s="247" t="s">
        <v>241</v>
      </c>
    </row>
    <row r="3" spans="1:6" ht="15.75" x14ac:dyDescent="0.2">
      <c r="A3" s="250" t="s">
        <v>240</v>
      </c>
      <c r="B3" s="251"/>
      <c r="C3" s="119"/>
      <c r="D3" s="119"/>
      <c r="E3" s="119"/>
      <c r="F3" s="119"/>
    </row>
    <row r="4" spans="1:6" ht="15.75" x14ac:dyDescent="0.2">
      <c r="A4" s="255" t="s">
        <v>246</v>
      </c>
      <c r="B4" s="251"/>
      <c r="C4" s="119"/>
      <c r="D4" s="119"/>
      <c r="E4" s="119"/>
      <c r="F4" s="119"/>
    </row>
    <row r="5" spans="1:6" ht="15.75" x14ac:dyDescent="0.2">
      <c r="A5" s="255" t="s">
        <v>246</v>
      </c>
      <c r="B5" s="252"/>
      <c r="C5" s="119"/>
      <c r="D5" s="119"/>
      <c r="E5" s="119"/>
      <c r="F5" s="119"/>
    </row>
    <row r="6" spans="1:6" ht="15.75" x14ac:dyDescent="0.2">
      <c r="A6" s="256" t="s">
        <v>246</v>
      </c>
      <c r="B6" s="253"/>
      <c r="C6" s="119"/>
      <c r="D6" s="119"/>
      <c r="E6" s="119"/>
      <c r="F6" s="119"/>
    </row>
    <row r="7" spans="1:6" x14ac:dyDescent="0.2">
      <c r="B7" s="254" t="s">
        <v>119</v>
      </c>
      <c r="C7" s="383">
        <f>SUM(C3:C6)</f>
        <v>0</v>
      </c>
      <c r="D7" s="383">
        <f>SUM(D3:D6)</f>
        <v>0</v>
      </c>
    </row>
  </sheetData>
  <sheetProtection password="E0DA" sheet="1" objects="1" scenarios="1"/>
  <mergeCells count="2">
    <mergeCell ref="A1:B1"/>
    <mergeCell ref="A2:B2"/>
  </mergeCells>
  <pageMargins left="0.70866141732283472" right="0.70866141732283472" top="0.74803149606299213" bottom="0.74803149606299213" header="0.31496062992125984" footer="0.31496062992125984"/>
  <pageSetup paperSize="9" scale="45" orientation="landscape" r:id="rId1"/>
  <ignoredErrors>
    <ignoredError sqref="D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54"/>
  <sheetViews>
    <sheetView zoomScaleNormal="100" workbookViewId="0">
      <selection activeCell="J7" sqref="J7"/>
    </sheetView>
  </sheetViews>
  <sheetFormatPr defaultColWidth="9.140625" defaultRowHeight="12.75" x14ac:dyDescent="0.2"/>
  <cols>
    <col min="1" max="1" width="9.140625" style="1"/>
    <col min="2" max="2" width="63.7109375" style="1" customWidth="1"/>
    <col min="3" max="3" width="3.5703125" style="1" customWidth="1"/>
    <col min="4" max="4" width="8.7109375" style="1" customWidth="1"/>
    <col min="5" max="5" width="3.140625" style="1" customWidth="1"/>
    <col min="6" max="6" width="8.7109375" style="1" customWidth="1"/>
    <col min="7" max="7" width="9.5703125" style="1" customWidth="1"/>
    <col min="8" max="8" width="5.140625" style="1" customWidth="1"/>
    <col min="9" max="9" width="10" style="1" customWidth="1"/>
    <col min="10" max="10" width="11" style="1" customWidth="1"/>
    <col min="11" max="11" width="71" style="1" customWidth="1"/>
    <col min="12" max="16384" width="9.140625" style="1"/>
  </cols>
  <sheetData>
    <row r="1" spans="2:21" ht="15" x14ac:dyDescent="0.25">
      <c r="B1" s="33">
        <f>Declaration!C3</f>
        <v>0</v>
      </c>
      <c r="C1" s="33"/>
      <c r="D1" s="29"/>
      <c r="F1" s="29"/>
      <c r="G1" s="29"/>
      <c r="H1" s="29"/>
      <c r="I1" s="29"/>
      <c r="J1" s="34"/>
      <c r="K1" s="29"/>
      <c r="L1" s="5"/>
      <c r="M1" s="5"/>
      <c r="N1" s="5"/>
      <c r="O1" s="5"/>
      <c r="P1" s="5"/>
      <c r="Q1" s="5"/>
      <c r="R1" s="5"/>
      <c r="S1" s="5"/>
      <c r="T1" s="5"/>
      <c r="U1" s="6"/>
    </row>
    <row r="2" spans="2:21" ht="15" x14ac:dyDescent="0.25">
      <c r="B2" s="33"/>
      <c r="C2" s="33"/>
      <c r="D2" s="31"/>
      <c r="F2" s="29"/>
      <c r="G2" s="29"/>
      <c r="H2" s="29"/>
      <c r="I2" s="29"/>
      <c r="J2" s="34"/>
      <c r="K2" s="28"/>
      <c r="L2" s="5"/>
      <c r="M2" s="5"/>
      <c r="N2" s="5"/>
      <c r="O2" s="5"/>
      <c r="P2" s="5"/>
      <c r="Q2" s="5"/>
      <c r="R2" s="5"/>
      <c r="S2" s="5"/>
      <c r="T2" s="5"/>
      <c r="U2" s="6"/>
    </row>
    <row r="3" spans="2:21" ht="67.5" customHeight="1" x14ac:dyDescent="0.25">
      <c r="B3" s="28" t="s">
        <v>98</v>
      </c>
      <c r="C3" s="28"/>
      <c r="D3" s="35" t="s">
        <v>334</v>
      </c>
      <c r="F3" s="36" t="s">
        <v>121</v>
      </c>
      <c r="G3" s="170" t="s">
        <v>122</v>
      </c>
      <c r="H3" s="37"/>
      <c r="I3" s="35" t="s">
        <v>123</v>
      </c>
      <c r="J3" s="170" t="s">
        <v>171</v>
      </c>
      <c r="K3" s="121" t="s">
        <v>108</v>
      </c>
      <c r="L3" s="121"/>
      <c r="M3" s="121"/>
      <c r="N3" s="5"/>
      <c r="O3" s="5"/>
      <c r="P3" s="5"/>
      <c r="Q3" s="3"/>
      <c r="R3" s="5"/>
      <c r="S3" s="3"/>
      <c r="T3" s="2"/>
      <c r="U3" s="3"/>
    </row>
    <row r="4" spans="2:21" ht="15" x14ac:dyDescent="0.25">
      <c r="B4" s="32"/>
      <c r="C4" s="32"/>
      <c r="D4" s="38" t="s">
        <v>6</v>
      </c>
      <c r="F4" s="38" t="s">
        <v>6</v>
      </c>
      <c r="G4" s="38" t="s">
        <v>6</v>
      </c>
      <c r="H4" s="32"/>
      <c r="I4" s="39" t="s">
        <v>7</v>
      </c>
      <c r="J4" s="39" t="s">
        <v>7</v>
      </c>
      <c r="K4" s="122"/>
      <c r="L4" s="122"/>
      <c r="M4" s="122"/>
    </row>
    <row r="5" spans="2:21" ht="15" x14ac:dyDescent="0.25">
      <c r="B5" s="28" t="s">
        <v>8</v>
      </c>
      <c r="C5" s="28"/>
      <c r="D5" s="32"/>
      <c r="F5" s="32"/>
      <c r="G5" s="32"/>
      <c r="H5" s="32"/>
      <c r="I5" s="32"/>
      <c r="J5" s="32"/>
      <c r="K5" s="122"/>
      <c r="L5" s="122"/>
      <c r="M5" s="122"/>
    </row>
    <row r="6" spans="2:21" ht="15" x14ac:dyDescent="0.25">
      <c r="D6" s="32"/>
      <c r="F6" s="32"/>
      <c r="G6" s="32"/>
      <c r="H6" s="32"/>
      <c r="I6" s="32"/>
      <c r="J6" s="32"/>
      <c r="K6" s="384"/>
      <c r="L6" s="122"/>
      <c r="M6" s="122"/>
    </row>
    <row r="7" spans="2:21" ht="15" x14ac:dyDescent="0.25">
      <c r="B7" s="40" t="s">
        <v>141</v>
      </c>
      <c r="C7" s="40"/>
      <c r="D7" s="200">
        <f>Income!E14</f>
        <v>0</v>
      </c>
      <c r="F7" s="200">
        <f>Income!G14</f>
        <v>0</v>
      </c>
      <c r="G7" s="200">
        <f>Income!H14</f>
        <v>0</v>
      </c>
      <c r="H7" s="32"/>
      <c r="I7" s="41" t="str">
        <f t="shared" ref="I7:I14" si="0">IF(D7=0,"",(F7-D7)/D7)</f>
        <v/>
      </c>
      <c r="J7" s="41" t="str">
        <f t="shared" ref="J7:J14" si="1">IF(F7=0,"",(G7-F7)/F7)</f>
        <v/>
      </c>
      <c r="K7" s="385"/>
      <c r="L7" s="120"/>
      <c r="M7" s="120"/>
    </row>
    <row r="8" spans="2:21" ht="15" x14ac:dyDescent="0.25">
      <c r="B8" s="40" t="s">
        <v>184</v>
      </c>
      <c r="C8" s="40"/>
      <c r="D8" s="200">
        <f>Income!E25</f>
        <v>0</v>
      </c>
      <c r="F8" s="200">
        <f>Income!G25</f>
        <v>0</v>
      </c>
      <c r="G8" s="200">
        <f>Income!H25</f>
        <v>0</v>
      </c>
      <c r="H8" s="32"/>
      <c r="I8" s="41" t="str">
        <f t="shared" si="0"/>
        <v/>
      </c>
      <c r="J8" s="41" t="str">
        <f t="shared" si="1"/>
        <v/>
      </c>
      <c r="K8" s="385"/>
      <c r="L8" s="120"/>
      <c r="M8" s="120"/>
    </row>
    <row r="9" spans="2:21" ht="15" x14ac:dyDescent="0.25">
      <c r="B9" s="40" t="s">
        <v>9</v>
      </c>
      <c r="C9" s="40"/>
      <c r="D9" s="200">
        <f>Income!E29</f>
        <v>0</v>
      </c>
      <c r="F9" s="200">
        <f>Income!G29</f>
        <v>0</v>
      </c>
      <c r="G9" s="200">
        <f>Income!H29</f>
        <v>0</v>
      </c>
      <c r="H9" s="32"/>
      <c r="I9" s="41" t="str">
        <f t="shared" si="0"/>
        <v/>
      </c>
      <c r="J9" s="41" t="str">
        <f t="shared" si="1"/>
        <v/>
      </c>
      <c r="K9" s="385"/>
      <c r="L9" s="120"/>
      <c r="M9" s="120"/>
    </row>
    <row r="10" spans="2:21" ht="15" x14ac:dyDescent="0.25">
      <c r="B10" s="40" t="s">
        <v>10</v>
      </c>
      <c r="C10" s="40"/>
      <c r="D10" s="200">
        <f>Income!E43</f>
        <v>0</v>
      </c>
      <c r="F10" s="200">
        <f>Income!G43</f>
        <v>0</v>
      </c>
      <c r="G10" s="200">
        <f>Income!H43</f>
        <v>0</v>
      </c>
      <c r="H10" s="32"/>
      <c r="I10" s="41" t="str">
        <f t="shared" si="0"/>
        <v/>
      </c>
      <c r="J10" s="41" t="str">
        <f t="shared" si="1"/>
        <v/>
      </c>
      <c r="K10" s="385"/>
      <c r="L10" s="120"/>
      <c r="M10" s="120"/>
    </row>
    <row r="11" spans="2:21" ht="15" x14ac:dyDescent="0.25">
      <c r="B11" s="40" t="s">
        <v>66</v>
      </c>
      <c r="C11" s="40"/>
      <c r="D11" s="194">
        <f>Income!E51</f>
        <v>0</v>
      </c>
      <c r="F11" s="194">
        <f>Income!G51</f>
        <v>0</v>
      </c>
      <c r="G11" s="194">
        <f>Income!H51</f>
        <v>0</v>
      </c>
      <c r="H11" s="32"/>
      <c r="I11" s="41" t="str">
        <f t="shared" si="0"/>
        <v/>
      </c>
      <c r="J11" s="41" t="str">
        <f t="shared" si="1"/>
        <v/>
      </c>
      <c r="K11" s="385"/>
      <c r="L11" s="120"/>
      <c r="M11" s="120"/>
    </row>
    <row r="12" spans="2:21" ht="15" x14ac:dyDescent="0.25">
      <c r="B12" s="42" t="s">
        <v>124</v>
      </c>
      <c r="C12" s="42"/>
      <c r="D12" s="349">
        <f>SUM(D7:D11)</f>
        <v>0</v>
      </c>
      <c r="F12" s="349">
        <f>SUM(F7:F11)</f>
        <v>0</v>
      </c>
      <c r="G12" s="349">
        <f>SUM(G7:G11)</f>
        <v>0</v>
      </c>
      <c r="H12" s="32"/>
      <c r="I12" s="41" t="str">
        <f t="shared" si="0"/>
        <v/>
      </c>
      <c r="J12" s="41" t="str">
        <f t="shared" si="1"/>
        <v/>
      </c>
      <c r="K12" s="385"/>
      <c r="L12" s="120"/>
      <c r="M12" s="120"/>
    </row>
    <row r="13" spans="2:21" ht="15.75" thickBot="1" x14ac:dyDescent="0.3">
      <c r="B13" s="40" t="s">
        <v>125</v>
      </c>
      <c r="C13" s="40"/>
      <c r="D13" s="194">
        <f>Income!E57</f>
        <v>0</v>
      </c>
      <c r="F13" s="194">
        <f>Income!G57</f>
        <v>0</v>
      </c>
      <c r="G13" s="194">
        <f>Income!H57</f>
        <v>0</v>
      </c>
      <c r="H13" s="32"/>
      <c r="I13" s="137" t="str">
        <f t="shared" si="0"/>
        <v/>
      </c>
      <c r="J13" s="41" t="str">
        <f t="shared" si="1"/>
        <v/>
      </c>
      <c r="K13" s="385"/>
      <c r="L13" s="120"/>
      <c r="M13" s="120"/>
    </row>
    <row r="14" spans="2:21" ht="15.75" thickBot="1" x14ac:dyDescent="0.3">
      <c r="B14" s="42" t="s">
        <v>11</v>
      </c>
      <c r="C14" s="42"/>
      <c r="D14" s="73">
        <f>D12+D13</f>
        <v>0</v>
      </c>
      <c r="F14" s="73">
        <f>F12+F13</f>
        <v>0</v>
      </c>
      <c r="G14" s="73">
        <f t="shared" ref="G14" si="2">G12+G13</f>
        <v>0</v>
      </c>
      <c r="H14" s="43"/>
      <c r="I14" s="137" t="str">
        <f t="shared" si="0"/>
        <v/>
      </c>
      <c r="J14" s="41" t="str">
        <f t="shared" si="1"/>
        <v/>
      </c>
      <c r="K14" s="385"/>
      <c r="L14" s="120"/>
      <c r="M14" s="120"/>
    </row>
    <row r="15" spans="2:21" ht="15" x14ac:dyDescent="0.25">
      <c r="B15" s="40"/>
      <c r="C15" s="40"/>
      <c r="D15" s="75"/>
      <c r="F15" s="75"/>
      <c r="G15" s="75"/>
      <c r="H15" s="32"/>
      <c r="I15" s="137"/>
      <c r="J15" s="41"/>
      <c r="K15" s="385"/>
      <c r="L15" s="120"/>
      <c r="M15" s="120"/>
    </row>
    <row r="16" spans="2:21" ht="15" x14ac:dyDescent="0.25">
      <c r="B16" s="42" t="s">
        <v>12</v>
      </c>
      <c r="C16" s="42"/>
      <c r="D16" s="76"/>
      <c r="F16" s="76"/>
      <c r="G16" s="72"/>
      <c r="H16" s="32"/>
      <c r="I16" s="137"/>
      <c r="J16" s="41"/>
      <c r="K16" s="385"/>
      <c r="L16" s="120"/>
      <c r="M16" s="120"/>
    </row>
    <row r="17" spans="2:13" ht="15" x14ac:dyDescent="0.25">
      <c r="B17" s="40"/>
      <c r="C17" s="40"/>
      <c r="D17" s="76"/>
      <c r="F17" s="76"/>
      <c r="G17" s="72"/>
      <c r="H17" s="32"/>
      <c r="I17" s="137"/>
      <c r="J17" s="41"/>
      <c r="K17" s="385"/>
      <c r="L17" s="120"/>
      <c r="M17" s="120"/>
    </row>
    <row r="18" spans="2:13" ht="15" x14ac:dyDescent="0.25">
      <c r="B18" s="40" t="s">
        <v>13</v>
      </c>
      <c r="C18" s="40"/>
      <c r="D18" s="194">
        <f>Expenditure!E16</f>
        <v>0</v>
      </c>
      <c r="F18" s="194">
        <f>Expenditure!G16</f>
        <v>0</v>
      </c>
      <c r="G18" s="194">
        <f>Expenditure!H16</f>
        <v>0</v>
      </c>
      <c r="H18" s="32"/>
      <c r="I18" s="41" t="str">
        <f t="shared" ref="I18:I24" si="3">IF(D18=0,"",(F18-D18)/D18)</f>
        <v/>
      </c>
      <c r="J18" s="41" t="str">
        <f t="shared" ref="J18:J24" si="4">IF(F18=0,"",(G18-F18)/F18)</f>
        <v/>
      </c>
      <c r="K18" s="385"/>
      <c r="L18" s="120"/>
      <c r="M18" s="120"/>
    </row>
    <row r="19" spans="2:13" ht="15" x14ac:dyDescent="0.25">
      <c r="B19" s="40" t="s">
        <v>126</v>
      </c>
      <c r="C19" s="40"/>
      <c r="D19" s="194">
        <f>Expenditure!E18</f>
        <v>0</v>
      </c>
      <c r="F19" s="194">
        <f>Expenditure!G18</f>
        <v>0</v>
      </c>
      <c r="G19" s="194">
        <f>Expenditure!H18</f>
        <v>0</v>
      </c>
      <c r="H19" s="32"/>
      <c r="I19" s="41" t="str">
        <f t="shared" si="3"/>
        <v/>
      </c>
      <c r="J19" s="41" t="str">
        <f t="shared" si="4"/>
        <v/>
      </c>
      <c r="K19" s="385"/>
      <c r="L19" s="120"/>
      <c r="M19" s="120"/>
    </row>
    <row r="20" spans="2:13" ht="15" x14ac:dyDescent="0.25">
      <c r="B20" s="40" t="s">
        <v>163</v>
      </c>
      <c r="C20" s="40"/>
      <c r="D20" s="194">
        <f>Expenditure!E33</f>
        <v>0</v>
      </c>
      <c r="F20" s="194">
        <f>Expenditure!G33</f>
        <v>0</v>
      </c>
      <c r="G20" s="194">
        <f>Expenditure!H33</f>
        <v>0</v>
      </c>
      <c r="H20" s="32"/>
      <c r="I20" s="41" t="str">
        <f t="shared" si="3"/>
        <v/>
      </c>
      <c r="J20" s="41" t="str">
        <f t="shared" si="4"/>
        <v/>
      </c>
      <c r="K20" s="385"/>
      <c r="L20" s="120"/>
      <c r="M20" s="120"/>
    </row>
    <row r="21" spans="2:13" ht="15" x14ac:dyDescent="0.25">
      <c r="B21" s="40" t="s">
        <v>14</v>
      </c>
      <c r="C21" s="40"/>
      <c r="D21" s="194">
        <f>Expenditure!E52</f>
        <v>0</v>
      </c>
      <c r="F21" s="194">
        <f>Expenditure!G52</f>
        <v>0</v>
      </c>
      <c r="G21" s="194">
        <f>Expenditure!H52</f>
        <v>0</v>
      </c>
      <c r="H21" s="32"/>
      <c r="I21" s="41" t="str">
        <f t="shared" si="3"/>
        <v/>
      </c>
      <c r="J21" s="41" t="str">
        <f t="shared" si="4"/>
        <v/>
      </c>
      <c r="K21" s="385"/>
      <c r="L21" s="120"/>
      <c r="M21" s="120"/>
    </row>
    <row r="22" spans="2:13" ht="15" x14ac:dyDescent="0.25">
      <c r="B22" s="40" t="s">
        <v>101</v>
      </c>
      <c r="C22" s="40"/>
      <c r="D22" s="194">
        <f>'ALF funding'!B7</f>
        <v>0</v>
      </c>
      <c r="F22" s="194">
        <f>'ALF funding'!D7</f>
        <v>0</v>
      </c>
      <c r="G22" s="194">
        <f>'ALF funding'!E7</f>
        <v>0</v>
      </c>
      <c r="H22" s="32"/>
      <c r="I22" s="41" t="str">
        <f t="shared" si="3"/>
        <v/>
      </c>
      <c r="J22" s="41" t="str">
        <f t="shared" si="4"/>
        <v/>
      </c>
      <c r="K22" s="385"/>
      <c r="L22" s="120"/>
      <c r="M22" s="120"/>
    </row>
    <row r="23" spans="2:13" ht="15" x14ac:dyDescent="0.25">
      <c r="B23" s="40" t="s">
        <v>15</v>
      </c>
      <c r="C23" s="40"/>
      <c r="D23" s="194">
        <f>Expenditure!E57</f>
        <v>0</v>
      </c>
      <c r="F23" s="194">
        <f>Expenditure!G57</f>
        <v>0</v>
      </c>
      <c r="G23" s="194">
        <f>Expenditure!H57</f>
        <v>0</v>
      </c>
      <c r="H23" s="32"/>
      <c r="I23" s="41" t="str">
        <f t="shared" si="3"/>
        <v/>
      </c>
      <c r="J23" s="41" t="str">
        <f t="shared" si="4"/>
        <v/>
      </c>
      <c r="K23" s="385"/>
      <c r="L23" s="120"/>
      <c r="M23" s="120"/>
    </row>
    <row r="24" spans="2:13" ht="15" x14ac:dyDescent="0.25">
      <c r="B24" s="40" t="s">
        <v>67</v>
      </c>
      <c r="C24" s="40"/>
      <c r="D24" s="194">
        <f>Expenditure!E64</f>
        <v>0</v>
      </c>
      <c r="F24" s="194">
        <f>Expenditure!G64</f>
        <v>0</v>
      </c>
      <c r="G24" s="194">
        <f>Expenditure!H64</f>
        <v>0</v>
      </c>
      <c r="H24" s="32"/>
      <c r="I24" s="41" t="str">
        <f t="shared" si="3"/>
        <v/>
      </c>
      <c r="J24" s="41" t="str">
        <f t="shared" si="4"/>
        <v/>
      </c>
      <c r="K24" s="385"/>
      <c r="L24" s="120"/>
      <c r="M24" s="120"/>
    </row>
    <row r="25" spans="2:13" ht="15" x14ac:dyDescent="0.25">
      <c r="B25" s="40"/>
      <c r="C25" s="40"/>
      <c r="D25" s="81"/>
      <c r="E25" s="10"/>
      <c r="F25" s="81"/>
      <c r="G25" s="81"/>
      <c r="H25" s="32"/>
      <c r="I25" s="41"/>
      <c r="J25" s="41"/>
      <c r="K25" s="120"/>
      <c r="L25" s="120"/>
      <c r="M25" s="120"/>
    </row>
    <row r="26" spans="2:13" ht="15.75" thickBot="1" x14ac:dyDescent="0.3">
      <c r="B26" s="40"/>
      <c r="C26" s="40"/>
      <c r="D26" s="76"/>
      <c r="E26" s="10"/>
      <c r="F26" s="76"/>
      <c r="G26" s="76"/>
      <c r="H26" s="32"/>
      <c r="I26" s="41"/>
      <c r="J26" s="41"/>
      <c r="K26" s="120"/>
      <c r="L26" s="120"/>
      <c r="M26" s="120"/>
    </row>
    <row r="27" spans="2:13" ht="15.75" thickBot="1" x14ac:dyDescent="0.3">
      <c r="B27" s="42" t="s">
        <v>16</v>
      </c>
      <c r="C27" s="42"/>
      <c r="D27" s="73">
        <f>SUM(D18:D24)</f>
        <v>0</v>
      </c>
      <c r="E27" s="10"/>
      <c r="F27" s="73">
        <f t="shared" ref="F27:G27" si="5">SUM(F18:F24)</f>
        <v>0</v>
      </c>
      <c r="G27" s="73">
        <f t="shared" si="5"/>
        <v>0</v>
      </c>
      <c r="H27" s="43"/>
      <c r="I27" s="41" t="str">
        <f>IF(D27=0,"",(F27-D27)/D27)</f>
        <v/>
      </c>
      <c r="J27" s="41" t="str">
        <f>IF(F27=0,"",(G27-F27)/F27)</f>
        <v/>
      </c>
      <c r="K27" s="120"/>
      <c r="L27" s="120"/>
      <c r="M27" s="120"/>
    </row>
    <row r="28" spans="2:13" ht="15" x14ac:dyDescent="0.25">
      <c r="B28" s="40"/>
      <c r="C28" s="40"/>
      <c r="D28" s="77"/>
      <c r="E28" s="10"/>
      <c r="F28" s="77"/>
      <c r="G28" s="77"/>
      <c r="H28" s="32"/>
      <c r="I28" s="41"/>
      <c r="J28" s="41"/>
      <c r="K28" s="120"/>
      <c r="L28" s="120"/>
      <c r="M28" s="120"/>
    </row>
    <row r="29" spans="2:13" ht="15" customHeight="1" x14ac:dyDescent="0.25">
      <c r="B29" s="32"/>
      <c r="C29" s="32"/>
      <c r="D29" s="364"/>
      <c r="E29" s="10"/>
      <c r="F29" s="364"/>
      <c r="G29" s="364"/>
      <c r="H29" s="32"/>
      <c r="I29" s="41"/>
      <c r="J29" s="41"/>
      <c r="K29" s="120"/>
      <c r="L29" s="120"/>
      <c r="M29" s="120"/>
    </row>
    <row r="30" spans="2:13" ht="39" customHeight="1" x14ac:dyDescent="0.25">
      <c r="B30" s="44" t="s">
        <v>68</v>
      </c>
      <c r="C30" s="44"/>
      <c r="D30" s="78">
        <f>D14-D27</f>
        <v>0</v>
      </c>
      <c r="E30" s="10"/>
      <c r="F30" s="78">
        <f t="shared" ref="F30:G30" si="6">F14-F27</f>
        <v>0</v>
      </c>
      <c r="G30" s="78">
        <f t="shared" si="6"/>
        <v>0</v>
      </c>
      <c r="H30" s="32"/>
      <c r="I30" s="41" t="str">
        <f>IF(D30=0,"",(F30-D30)/D30)</f>
        <v/>
      </c>
      <c r="J30" s="41" t="str">
        <f>IF(F30=0,"",(G30-F30)/F30)</f>
        <v/>
      </c>
      <c r="K30" s="120"/>
      <c r="L30" s="120"/>
      <c r="M30" s="120"/>
    </row>
    <row r="31" spans="2:13" ht="13.5" customHeight="1" x14ac:dyDescent="0.25">
      <c r="B31" s="44"/>
      <c r="C31" s="44"/>
      <c r="D31" s="78"/>
      <c r="E31" s="10"/>
      <c r="F31" s="78"/>
      <c r="G31" s="78"/>
      <c r="H31" s="32"/>
      <c r="I31" s="41"/>
      <c r="J31" s="41"/>
      <c r="K31" s="120"/>
      <c r="L31" s="120"/>
      <c r="M31" s="120"/>
    </row>
    <row r="32" spans="2:13" ht="15" x14ac:dyDescent="0.25">
      <c r="B32" s="40"/>
      <c r="C32" s="40"/>
      <c r="D32" s="75"/>
      <c r="E32" s="10"/>
      <c r="F32" s="75"/>
      <c r="G32" s="75"/>
      <c r="H32" s="32"/>
      <c r="I32" s="41"/>
      <c r="J32" s="41"/>
      <c r="K32" s="120"/>
      <c r="L32" s="120"/>
      <c r="M32" s="120"/>
    </row>
    <row r="33" spans="2:13" ht="15" x14ac:dyDescent="0.25">
      <c r="B33" s="40" t="s">
        <v>69</v>
      </c>
      <c r="C33" s="40"/>
      <c r="D33" s="198">
        <f>'Capital expenditure'!C39</f>
        <v>0</v>
      </c>
      <c r="E33" s="10"/>
      <c r="F33" s="198">
        <f>'Capital expenditure'!D39</f>
        <v>0</v>
      </c>
      <c r="G33" s="198">
        <f>'Capital expenditure'!E39</f>
        <v>0</v>
      </c>
      <c r="H33" s="32"/>
      <c r="I33" s="41" t="str">
        <f>IF(D33=0,"",(F33-D33)/D33)</f>
        <v/>
      </c>
      <c r="J33" s="41" t="str">
        <f>IF(F33=0,"",(G33-F33)/F33)</f>
        <v/>
      </c>
      <c r="K33" s="120"/>
      <c r="L33" s="120"/>
      <c r="M33" s="120"/>
    </row>
    <row r="34" spans="2:13" ht="15" x14ac:dyDescent="0.25">
      <c r="B34" s="40" t="s">
        <v>92</v>
      </c>
      <c r="C34" s="40"/>
      <c r="D34" s="194">
        <v>0</v>
      </c>
      <c r="F34" s="172">
        <v>0</v>
      </c>
      <c r="G34" s="172">
        <v>0</v>
      </c>
      <c r="H34" s="32"/>
      <c r="I34" s="41" t="str">
        <f>IF(D34=0,"",(F34-D34)/D34)</f>
        <v/>
      </c>
      <c r="J34" s="41" t="str">
        <f>IF(F34=0,"",(G34-F34)/F34)</f>
        <v/>
      </c>
      <c r="K34" s="120"/>
      <c r="L34" s="120"/>
      <c r="M34" s="120"/>
    </row>
    <row r="35" spans="2:13" ht="15" x14ac:dyDescent="0.25">
      <c r="B35" s="40" t="s">
        <v>93</v>
      </c>
      <c r="C35" s="40"/>
      <c r="D35" s="194">
        <v>0</v>
      </c>
      <c r="F35" s="172">
        <v>0</v>
      </c>
      <c r="G35" s="172">
        <v>0</v>
      </c>
      <c r="H35" s="32"/>
      <c r="I35" s="41" t="str">
        <f>IF(D35=0,"",(F35-D35)/D35)</f>
        <v/>
      </c>
      <c r="J35" s="41" t="str">
        <f>IF(F35=0,"",(G35-F35)/F35)</f>
        <v/>
      </c>
      <c r="K35" s="120"/>
      <c r="L35" s="120"/>
      <c r="M35" s="120"/>
    </row>
    <row r="36" spans="2:13" ht="15" x14ac:dyDescent="0.25">
      <c r="B36" s="40" t="s">
        <v>94</v>
      </c>
      <c r="C36" s="40"/>
      <c r="D36" s="194">
        <v>0</v>
      </c>
      <c r="F36" s="172">
        <v>0</v>
      </c>
      <c r="G36" s="172">
        <v>0</v>
      </c>
      <c r="H36" s="32"/>
      <c r="I36" s="41" t="str">
        <f>IF(D36=0,"",(F36-D36)/D36)</f>
        <v/>
      </c>
      <c r="J36" s="41" t="str">
        <f>IF(F36=0,"",(G36-F36)/F36)</f>
        <v/>
      </c>
      <c r="K36" s="120"/>
      <c r="L36" s="120"/>
      <c r="M36" s="120"/>
    </row>
    <row r="37" spans="2:13" ht="15" x14ac:dyDescent="0.25">
      <c r="B37" s="40"/>
      <c r="C37" s="40"/>
      <c r="D37" s="76"/>
      <c r="F37" s="76"/>
      <c r="G37" s="72"/>
      <c r="H37" s="32"/>
      <c r="I37" s="41"/>
      <c r="J37" s="41"/>
      <c r="K37" s="120"/>
      <c r="L37" s="120"/>
      <c r="M37" s="120"/>
    </row>
    <row r="38" spans="2:13" ht="15" x14ac:dyDescent="0.25">
      <c r="B38" s="44" t="s">
        <v>70</v>
      </c>
      <c r="C38" s="44"/>
      <c r="D38" s="80">
        <f>D30+D33+D34+D36+D35</f>
        <v>0</v>
      </c>
      <c r="F38" s="80">
        <f t="shared" ref="F38:G38" si="7">F30+F33+F34+F36+F35</f>
        <v>0</v>
      </c>
      <c r="G38" s="80">
        <f t="shared" si="7"/>
        <v>0</v>
      </c>
      <c r="H38" s="32"/>
      <c r="I38" s="41" t="str">
        <f>IF(D38=0,"",(F38-D38)/D38)</f>
        <v/>
      </c>
      <c r="J38" s="41" t="str">
        <f>IF(F38=0,"",(G38-F38)/F38)</f>
        <v/>
      </c>
      <c r="K38" s="120"/>
      <c r="L38" s="120"/>
      <c r="M38" s="120"/>
    </row>
    <row r="39" spans="2:13" ht="15" x14ac:dyDescent="0.25">
      <c r="B39" s="40"/>
      <c r="C39" s="40"/>
      <c r="D39" s="76"/>
      <c r="F39" s="76"/>
      <c r="G39" s="72"/>
      <c r="H39" s="32"/>
      <c r="I39" s="41"/>
      <c r="J39" s="41"/>
      <c r="K39" s="120"/>
      <c r="L39" s="120"/>
      <c r="M39" s="120"/>
    </row>
    <row r="40" spans="2:13" ht="15" x14ac:dyDescent="0.25">
      <c r="B40" s="40" t="s">
        <v>95</v>
      </c>
      <c r="C40" s="40"/>
      <c r="D40" s="194">
        <v>0</v>
      </c>
      <c r="F40" s="119">
        <v>0</v>
      </c>
      <c r="G40" s="119">
        <v>0</v>
      </c>
      <c r="H40" s="32"/>
      <c r="I40" s="41" t="str">
        <f>IF(D40=0,"",(F40-D40)/D40)</f>
        <v/>
      </c>
      <c r="J40" s="41" t="str">
        <f>IF(F40=0,"",(G40-F40)/F40)</f>
        <v/>
      </c>
      <c r="K40" s="120"/>
      <c r="L40" s="120"/>
      <c r="M40" s="120"/>
    </row>
    <row r="41" spans="2:13" ht="15" x14ac:dyDescent="0.25">
      <c r="B41" s="40"/>
      <c r="C41" s="40"/>
      <c r="D41" s="76"/>
      <c r="F41" s="76"/>
      <c r="G41" s="72"/>
      <c r="H41" s="32"/>
      <c r="I41" s="41"/>
      <c r="J41" s="41"/>
      <c r="K41" s="120"/>
      <c r="L41" s="120"/>
      <c r="M41" s="120"/>
    </row>
    <row r="42" spans="2:13" ht="15" x14ac:dyDescent="0.25">
      <c r="B42" s="44" t="s">
        <v>71</v>
      </c>
      <c r="C42" s="44"/>
      <c r="D42" s="126">
        <f>D40+D38</f>
        <v>0</v>
      </c>
      <c r="F42" s="126">
        <f t="shared" ref="F42:G42" si="8">F40+F38</f>
        <v>0</v>
      </c>
      <c r="G42" s="126">
        <f t="shared" si="8"/>
        <v>0</v>
      </c>
      <c r="H42" s="32"/>
      <c r="I42" s="41" t="str">
        <f>IF(D42=0,"",(F42-D42)/D42)</f>
        <v/>
      </c>
      <c r="J42" s="41" t="str">
        <f>IF(F42=0,"",(G42-F42)/F42)</f>
        <v/>
      </c>
      <c r="K42" s="120"/>
      <c r="L42" s="120"/>
      <c r="M42" s="120"/>
    </row>
    <row r="43" spans="2:13" ht="15" x14ac:dyDescent="0.25">
      <c r="B43" s="45"/>
      <c r="C43" s="45"/>
      <c r="D43" s="83"/>
      <c r="F43" s="83"/>
      <c r="G43" s="85"/>
      <c r="H43" s="32"/>
      <c r="I43" s="41"/>
      <c r="J43" s="41"/>
      <c r="K43" s="120"/>
      <c r="L43" s="120"/>
      <c r="M43" s="120"/>
    </row>
    <row r="44" spans="2:13" ht="15" x14ac:dyDescent="0.25">
      <c r="B44" s="45" t="s">
        <v>72</v>
      </c>
      <c r="C44" s="45"/>
      <c r="D44" s="389">
        <v>0</v>
      </c>
      <c r="F44" s="172">
        <v>0</v>
      </c>
      <c r="G44" s="172">
        <v>0</v>
      </c>
      <c r="H44" s="32"/>
      <c r="I44" s="41" t="str">
        <f>IF(D44=0,"",(F44-D44)/D44)</f>
        <v/>
      </c>
      <c r="J44" s="41" t="str">
        <f>IF(F44=0,"",(G44-F44)/F44)</f>
        <v/>
      </c>
      <c r="K44" s="120"/>
      <c r="L44" s="120"/>
      <c r="M44" s="120"/>
    </row>
    <row r="45" spans="2:13" ht="15" x14ac:dyDescent="0.25">
      <c r="B45" s="40" t="s">
        <v>73</v>
      </c>
      <c r="C45" s="40"/>
      <c r="D45" s="389">
        <v>0</v>
      </c>
      <c r="F45" s="172">
        <v>0</v>
      </c>
      <c r="G45" s="172">
        <v>0</v>
      </c>
      <c r="H45" s="87"/>
      <c r="I45" s="41" t="str">
        <f>IF(D45=0,"",(F45-D45)/D45)</f>
        <v/>
      </c>
      <c r="J45" s="41" t="str">
        <f>IF(F45=0,"",(G45-F45)/F45)</f>
        <v/>
      </c>
      <c r="K45" s="120"/>
      <c r="L45" s="120"/>
      <c r="M45" s="120"/>
    </row>
    <row r="46" spans="2:13" ht="15" x14ac:dyDescent="0.25">
      <c r="B46" s="45" t="s">
        <v>99</v>
      </c>
      <c r="C46" s="45"/>
      <c r="D46" s="389">
        <v>0</v>
      </c>
      <c r="F46" s="172">
        <v>0</v>
      </c>
      <c r="G46" s="172">
        <v>0</v>
      </c>
      <c r="H46" s="84"/>
      <c r="I46" s="41" t="str">
        <f>IF(D46=0,"",(F46-D46)/D46)</f>
        <v/>
      </c>
      <c r="J46" s="41" t="str">
        <f>IF(F46=0,"",(G46-F46)/F46)</f>
        <v/>
      </c>
      <c r="K46" s="120"/>
      <c r="L46" s="120"/>
      <c r="M46" s="120"/>
    </row>
    <row r="47" spans="2:13" ht="15" x14ac:dyDescent="0.25">
      <c r="B47" s="40"/>
      <c r="C47" s="40"/>
      <c r="D47" s="76"/>
      <c r="F47" s="76"/>
      <c r="G47" s="72"/>
      <c r="H47" s="32"/>
      <c r="I47" s="41"/>
      <c r="J47" s="41"/>
      <c r="K47" s="120"/>
      <c r="L47" s="120"/>
      <c r="M47" s="120"/>
    </row>
    <row r="48" spans="2:13" ht="15" x14ac:dyDescent="0.25">
      <c r="B48" s="44" t="s">
        <v>74</v>
      </c>
      <c r="C48" s="82"/>
      <c r="D48" s="127">
        <f>D45+D44+D42+D46</f>
        <v>0</v>
      </c>
      <c r="F48" s="127">
        <f>F45+F44+F42+F46</f>
        <v>0</v>
      </c>
      <c r="G48" s="127">
        <f t="shared" ref="G48" si="9">G45+G44+G42+G46</f>
        <v>0</v>
      </c>
      <c r="H48" s="32"/>
      <c r="I48" s="41" t="str">
        <f>IF(D48=0,"",(F48-D48)/D48)</f>
        <v/>
      </c>
      <c r="J48" s="41" t="str">
        <f>IF(F48=0,"",(G48-F48)/F48)</f>
        <v/>
      </c>
      <c r="K48" s="120"/>
      <c r="L48" s="120"/>
      <c r="M48" s="120"/>
    </row>
    <row r="49" spans="2:13" ht="15" x14ac:dyDescent="0.25">
      <c r="B49" s="30"/>
      <c r="C49" s="30"/>
      <c r="D49" s="30"/>
      <c r="F49" s="86"/>
      <c r="G49" s="86"/>
      <c r="K49" s="124"/>
      <c r="L49" s="124"/>
      <c r="M49" s="124"/>
    </row>
    <row r="50" spans="2:13" x14ac:dyDescent="0.2">
      <c r="K50" s="124"/>
      <c r="L50" s="124"/>
      <c r="M50" s="124"/>
    </row>
    <row r="54" spans="2:13" x14ac:dyDescent="0.2">
      <c r="J54" s="1" t="s">
        <v>144</v>
      </c>
    </row>
  </sheetData>
  <sheetProtection password="E0DA" sheet="1" objects="1" scenarios="1"/>
  <phoneticPr fontId="4" type="noConversion"/>
  <pageMargins left="1.1417322834645669" right="0.74803149606299213" top="0.98425196850393704" bottom="0.98425196850393704" header="0.51181102362204722" footer="0.51181102362204722"/>
  <pageSetup paperSize="9" scale="45" orientation="landscape" r:id="rId1"/>
  <headerFooter alignWithMargins="0"/>
  <ignoredErrors>
    <ignoredError sqref="D4 F4:G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7"/>
  <sheetViews>
    <sheetView showGridLines="0" zoomScale="90" zoomScaleNormal="90" workbookViewId="0">
      <pane xSplit="4" ySplit="4" topLeftCell="E5" activePane="bottomRight" state="frozen"/>
      <selection activeCell="D35" sqref="D35"/>
      <selection pane="topRight" activeCell="D35" sqref="D35"/>
      <selection pane="bottomLeft" activeCell="D35" sqref="D35"/>
      <selection pane="bottomRight" activeCell="O40" sqref="O40"/>
    </sheetView>
  </sheetViews>
  <sheetFormatPr defaultColWidth="9.140625" defaultRowHeight="12.75" x14ac:dyDescent="0.2"/>
  <cols>
    <col min="1" max="1" width="3" style="264" customWidth="1"/>
    <col min="2" max="2" width="21.5703125" style="264" customWidth="1"/>
    <col min="3" max="3" width="4.140625" style="264" customWidth="1"/>
    <col min="4" max="4" width="48.7109375" style="264" customWidth="1"/>
    <col min="5" max="5" width="8.7109375" style="298" customWidth="1"/>
    <col min="6" max="6" width="3.5703125" style="264" customWidth="1"/>
    <col min="7" max="8" width="8.7109375" style="262" customWidth="1"/>
    <col min="9" max="9" width="3.42578125" style="262" customWidth="1"/>
    <col min="10" max="11" width="11.7109375" style="262" customWidth="1"/>
    <col min="12" max="12" width="56" style="263" customWidth="1"/>
    <col min="13" max="13" width="4.42578125" style="264" customWidth="1"/>
    <col min="14" max="14" width="4" style="264" customWidth="1"/>
    <col min="15" max="16384" width="9.140625" style="264"/>
  </cols>
  <sheetData>
    <row r="1" spans="1:13" x14ac:dyDescent="0.2">
      <c r="A1" s="261"/>
      <c r="B1" s="261"/>
      <c r="C1" s="261"/>
      <c r="D1" s="261"/>
    </row>
    <row r="2" spans="1:13" ht="17.25" x14ac:dyDescent="0.3">
      <c r="A2" s="261"/>
      <c r="B2" s="265">
        <f>Declaration!C3</f>
        <v>0</v>
      </c>
      <c r="C2" s="261"/>
      <c r="D2" s="261"/>
      <c r="L2" s="266"/>
    </row>
    <row r="3" spans="1:13" s="267" customFormat="1" ht="49.5" customHeight="1" x14ac:dyDescent="0.2">
      <c r="B3" s="268" t="s">
        <v>8</v>
      </c>
      <c r="E3" s="373" t="str">
        <f>SOCIE!D3</f>
        <v>Actual 2019-20</v>
      </c>
      <c r="G3" s="269" t="str">
        <f>SOCIE!F3</f>
        <v>Forecast 2020-21</v>
      </c>
      <c r="H3" s="269" t="str">
        <f>SOCIE!G3</f>
        <v>Forecast 2021-22</v>
      </c>
      <c r="I3" s="269"/>
      <c r="J3" s="269" t="str">
        <f>SOCIE!I3</f>
        <v>2019-20 - 2020-21</v>
      </c>
      <c r="K3" s="269" t="str">
        <f>SOCIE!J3</f>
        <v>2020-21- 2021-22</v>
      </c>
      <c r="L3" s="270" t="s">
        <v>108</v>
      </c>
    </row>
    <row r="4" spans="1:13" x14ac:dyDescent="0.2">
      <c r="A4" s="261"/>
      <c r="B4" s="261"/>
      <c r="C4" s="261"/>
      <c r="D4" s="261"/>
      <c r="E4" s="382" t="s">
        <v>6</v>
      </c>
      <c r="G4" s="271" t="s">
        <v>6</v>
      </c>
      <c r="H4" s="271" t="s">
        <v>6</v>
      </c>
      <c r="I4" s="271"/>
      <c r="J4" s="272" t="s">
        <v>7</v>
      </c>
      <c r="K4" s="272" t="s">
        <v>7</v>
      </c>
      <c r="L4" s="273"/>
      <c r="M4" s="274"/>
    </row>
    <row r="5" spans="1:13" x14ac:dyDescent="0.2">
      <c r="A5" s="261"/>
      <c r="B5" s="261"/>
      <c r="C5" s="261"/>
      <c r="D5" s="261"/>
    </row>
    <row r="6" spans="1:13" ht="15" customHeight="1" x14ac:dyDescent="0.2">
      <c r="A6" s="275">
        <v>1</v>
      </c>
      <c r="B6" s="276" t="s">
        <v>141</v>
      </c>
      <c r="C6" s="261"/>
      <c r="D6" s="261"/>
      <c r="E6" s="295"/>
      <c r="G6" s="277"/>
      <c r="H6" s="277"/>
      <c r="I6" s="277"/>
      <c r="J6" s="279"/>
      <c r="K6" s="279"/>
      <c r="L6" s="280"/>
    </row>
    <row r="7" spans="1:13" x14ac:dyDescent="0.2">
      <c r="A7" s="261"/>
      <c r="B7" s="261"/>
      <c r="C7" s="281" t="s">
        <v>248</v>
      </c>
      <c r="D7" s="281" t="s">
        <v>249</v>
      </c>
      <c r="E7" s="283">
        <v>0</v>
      </c>
      <c r="G7" s="282">
        <v>0</v>
      </c>
      <c r="H7" s="282">
        <v>0</v>
      </c>
      <c r="I7" s="284"/>
      <c r="J7" s="279" t="str">
        <f>IF(E7=0,"",(G7-E7)/(E7))</f>
        <v/>
      </c>
      <c r="K7" s="279" t="str">
        <f>IF(G7=0,"",(H7-G7)/(G7))</f>
        <v/>
      </c>
      <c r="L7" s="285"/>
    </row>
    <row r="8" spans="1:13" x14ac:dyDescent="0.2">
      <c r="A8" s="261"/>
      <c r="B8" s="261"/>
      <c r="C8" s="281" t="s">
        <v>17</v>
      </c>
      <c r="D8" s="281" t="s">
        <v>250</v>
      </c>
      <c r="E8" s="283">
        <v>0</v>
      </c>
      <c r="G8" s="282">
        <v>0</v>
      </c>
      <c r="H8" s="282">
        <v>0</v>
      </c>
      <c r="I8" s="284"/>
      <c r="J8" s="279" t="str">
        <f t="shared" ref="J8:J57" si="0">IF(E8=0,"",(G8-E8)/(E8))</f>
        <v/>
      </c>
      <c r="K8" s="279" t="str">
        <f t="shared" ref="K8:K57" si="1">IF(G8=0,"",(H8-G8)/(G8))</f>
        <v/>
      </c>
      <c r="L8" s="285"/>
    </row>
    <row r="9" spans="1:13" x14ac:dyDescent="0.2">
      <c r="A9" s="261"/>
      <c r="B9" s="261"/>
      <c r="C9" s="281" t="s">
        <v>18</v>
      </c>
      <c r="D9" s="281" t="s">
        <v>251</v>
      </c>
      <c r="E9" s="283">
        <v>0</v>
      </c>
      <c r="G9" s="282">
        <v>0</v>
      </c>
      <c r="H9" s="282">
        <v>0</v>
      </c>
      <c r="I9" s="284"/>
      <c r="J9" s="279" t="str">
        <f t="shared" si="0"/>
        <v/>
      </c>
      <c r="K9" s="279" t="str">
        <f t="shared" si="1"/>
        <v/>
      </c>
      <c r="L9" s="285"/>
    </row>
    <row r="10" spans="1:13" x14ac:dyDescent="0.2">
      <c r="A10" s="261"/>
      <c r="B10" s="261"/>
      <c r="C10" s="281" t="s">
        <v>19</v>
      </c>
      <c r="D10" s="281" t="s">
        <v>252</v>
      </c>
      <c r="E10" s="283">
        <v>0</v>
      </c>
      <c r="G10" s="282">
        <v>0</v>
      </c>
      <c r="H10" s="282">
        <v>0</v>
      </c>
      <c r="I10" s="284"/>
      <c r="J10" s="279" t="str">
        <f t="shared" si="0"/>
        <v/>
      </c>
      <c r="K10" s="279" t="str">
        <f t="shared" si="1"/>
        <v/>
      </c>
      <c r="L10" s="285"/>
    </row>
    <row r="11" spans="1:13" x14ac:dyDescent="0.2">
      <c r="A11" s="261"/>
      <c r="B11" s="261"/>
      <c r="C11" s="281" t="s">
        <v>20</v>
      </c>
      <c r="D11" s="281" t="s">
        <v>253</v>
      </c>
      <c r="E11" s="283">
        <v>0</v>
      </c>
      <c r="G11" s="282">
        <v>0</v>
      </c>
      <c r="H11" s="282">
        <v>0</v>
      </c>
      <c r="I11" s="284"/>
      <c r="J11" s="279" t="str">
        <f t="shared" si="0"/>
        <v/>
      </c>
      <c r="K11" s="279" t="str">
        <f t="shared" si="1"/>
        <v/>
      </c>
      <c r="L11" s="285"/>
    </row>
    <row r="12" spans="1:13" x14ac:dyDescent="0.2">
      <c r="A12" s="261"/>
      <c r="B12" s="261"/>
      <c r="C12" s="281" t="s">
        <v>23</v>
      </c>
      <c r="D12" s="281" t="s">
        <v>254</v>
      </c>
      <c r="E12" s="283">
        <v>0</v>
      </c>
      <c r="G12" s="282">
        <v>0</v>
      </c>
      <c r="H12" s="282">
        <v>0</v>
      </c>
      <c r="I12" s="284"/>
      <c r="J12" s="279" t="str">
        <f t="shared" si="0"/>
        <v/>
      </c>
      <c r="K12" s="279" t="str">
        <f t="shared" si="1"/>
        <v/>
      </c>
      <c r="L12" s="285"/>
    </row>
    <row r="13" spans="1:13" ht="13.5" thickBot="1" x14ac:dyDescent="0.25">
      <c r="A13" s="286"/>
      <c r="B13" s="261"/>
      <c r="C13" s="281" t="s">
        <v>24</v>
      </c>
      <c r="D13" s="281" t="s">
        <v>21</v>
      </c>
      <c r="E13" s="283">
        <v>0</v>
      </c>
      <c r="G13" s="282">
        <v>0</v>
      </c>
      <c r="H13" s="282">
        <v>0</v>
      </c>
      <c r="I13" s="284"/>
      <c r="J13" s="279" t="str">
        <f t="shared" si="0"/>
        <v/>
      </c>
      <c r="K13" s="279" t="str">
        <f t="shared" si="1"/>
        <v/>
      </c>
      <c r="L13" s="285"/>
    </row>
    <row r="14" spans="1:13" ht="13.5" thickBot="1" x14ac:dyDescent="0.25">
      <c r="A14" s="286"/>
      <c r="B14" s="286" t="s">
        <v>255</v>
      </c>
      <c r="C14" s="261"/>
      <c r="D14" s="261"/>
      <c r="E14" s="288">
        <f>SUM(E7:E13)</f>
        <v>0</v>
      </c>
      <c r="G14" s="288">
        <f>SUM(G7:G13)</f>
        <v>0</v>
      </c>
      <c r="H14" s="288">
        <f t="shared" ref="H14" si="2">SUM(H7:H13)</f>
        <v>0</v>
      </c>
      <c r="I14" s="290"/>
      <c r="J14" s="279" t="str">
        <f t="shared" si="0"/>
        <v/>
      </c>
      <c r="K14" s="279" t="str">
        <f t="shared" si="1"/>
        <v/>
      </c>
      <c r="L14" s="289"/>
    </row>
    <row r="15" spans="1:13" ht="15.75" customHeight="1" x14ac:dyDescent="0.2">
      <c r="A15" s="286"/>
      <c r="B15" s="286"/>
      <c r="C15" s="261"/>
      <c r="D15" s="261"/>
      <c r="E15" s="290"/>
      <c r="G15" s="290"/>
      <c r="H15" s="290"/>
      <c r="I15" s="290"/>
      <c r="J15" s="279"/>
      <c r="K15" s="279"/>
      <c r="L15" s="289"/>
    </row>
    <row r="16" spans="1:13" ht="15" customHeight="1" x14ac:dyDescent="0.2">
      <c r="A16" s="286">
        <v>2</v>
      </c>
      <c r="B16" s="261" t="s">
        <v>256</v>
      </c>
      <c r="C16" s="261"/>
      <c r="D16" s="261"/>
      <c r="E16" s="290"/>
      <c r="G16" s="290"/>
      <c r="H16" s="290"/>
      <c r="I16" s="290"/>
      <c r="J16" s="279"/>
      <c r="K16" s="279"/>
      <c r="L16" s="289"/>
    </row>
    <row r="17" spans="1:12" x14ac:dyDescent="0.2">
      <c r="C17" s="291" t="s">
        <v>22</v>
      </c>
      <c r="D17" s="281" t="s">
        <v>257</v>
      </c>
      <c r="E17" s="283">
        <v>0</v>
      </c>
      <c r="G17" s="282">
        <v>0</v>
      </c>
      <c r="H17" s="282">
        <v>0</v>
      </c>
      <c r="I17" s="284"/>
      <c r="J17" s="279" t="str">
        <f t="shared" si="0"/>
        <v/>
      </c>
      <c r="K17" s="279" t="str">
        <f t="shared" si="1"/>
        <v/>
      </c>
      <c r="L17" s="285"/>
    </row>
    <row r="18" spans="1:12" x14ac:dyDescent="0.2">
      <c r="A18" s="286"/>
      <c r="B18" s="261"/>
      <c r="C18" s="281" t="s">
        <v>17</v>
      </c>
      <c r="D18" s="281" t="s">
        <v>258</v>
      </c>
      <c r="E18" s="283">
        <v>0</v>
      </c>
      <c r="G18" s="282">
        <v>0</v>
      </c>
      <c r="H18" s="282">
        <v>0</v>
      </c>
      <c r="I18" s="284"/>
      <c r="J18" s="279" t="str">
        <f t="shared" si="0"/>
        <v/>
      </c>
      <c r="K18" s="279" t="str">
        <f t="shared" si="1"/>
        <v/>
      </c>
      <c r="L18" s="285"/>
    </row>
    <row r="19" spans="1:12" x14ac:dyDescent="0.2">
      <c r="A19" s="261"/>
      <c r="B19" s="261"/>
      <c r="C19" s="281" t="s">
        <v>18</v>
      </c>
      <c r="D19" s="281" t="s">
        <v>259</v>
      </c>
      <c r="E19" s="283">
        <v>0</v>
      </c>
      <c r="G19" s="282">
        <v>0</v>
      </c>
      <c r="H19" s="282">
        <v>0</v>
      </c>
      <c r="I19" s="284"/>
      <c r="J19" s="279" t="str">
        <f t="shared" si="0"/>
        <v/>
      </c>
      <c r="K19" s="279" t="str">
        <f t="shared" si="1"/>
        <v/>
      </c>
      <c r="L19" s="285"/>
    </row>
    <row r="20" spans="1:12" x14ac:dyDescent="0.2">
      <c r="A20" s="261"/>
      <c r="B20" s="261"/>
      <c r="C20" s="281" t="s">
        <v>19</v>
      </c>
      <c r="D20" s="281" t="s">
        <v>260</v>
      </c>
      <c r="E20" s="283">
        <v>0</v>
      </c>
      <c r="G20" s="282">
        <v>0</v>
      </c>
      <c r="H20" s="282">
        <v>0</v>
      </c>
      <c r="I20" s="284"/>
      <c r="J20" s="279" t="str">
        <f t="shared" si="0"/>
        <v/>
      </c>
      <c r="K20" s="279" t="str">
        <f t="shared" si="1"/>
        <v/>
      </c>
      <c r="L20" s="285"/>
    </row>
    <row r="21" spans="1:12" x14ac:dyDescent="0.2">
      <c r="A21" s="261"/>
      <c r="B21" s="261"/>
      <c r="C21" s="281" t="s">
        <v>20</v>
      </c>
      <c r="D21" s="281" t="s">
        <v>261</v>
      </c>
      <c r="E21" s="283">
        <v>0</v>
      </c>
      <c r="G21" s="282">
        <v>0</v>
      </c>
      <c r="H21" s="282">
        <v>0</v>
      </c>
      <c r="I21" s="284"/>
      <c r="J21" s="279" t="str">
        <f t="shared" si="0"/>
        <v/>
      </c>
      <c r="K21" s="279" t="str">
        <f t="shared" si="1"/>
        <v/>
      </c>
      <c r="L21" s="285"/>
    </row>
    <row r="22" spans="1:12" x14ac:dyDescent="0.2">
      <c r="A22" s="261"/>
      <c r="B22" s="261"/>
      <c r="C22" s="281" t="s">
        <v>23</v>
      </c>
      <c r="D22" s="281" t="s">
        <v>262</v>
      </c>
      <c r="E22" s="283">
        <v>0</v>
      </c>
      <c r="G22" s="282">
        <v>0</v>
      </c>
      <c r="H22" s="282">
        <v>0</v>
      </c>
      <c r="I22" s="284"/>
      <c r="J22" s="279" t="str">
        <f t="shared" si="0"/>
        <v/>
      </c>
      <c r="K22" s="279" t="str">
        <f t="shared" si="1"/>
        <v/>
      </c>
      <c r="L22" s="285"/>
    </row>
    <row r="23" spans="1:12" x14ac:dyDescent="0.2">
      <c r="A23" s="261"/>
      <c r="B23" s="261"/>
      <c r="C23" s="292" t="s">
        <v>24</v>
      </c>
      <c r="D23" s="281" t="s">
        <v>263</v>
      </c>
      <c r="E23" s="283">
        <v>0</v>
      </c>
      <c r="G23" s="282">
        <v>0</v>
      </c>
      <c r="H23" s="282">
        <v>0</v>
      </c>
      <c r="I23" s="284"/>
      <c r="J23" s="279" t="str">
        <f t="shared" si="0"/>
        <v/>
      </c>
      <c r="K23" s="279" t="str">
        <f t="shared" si="1"/>
        <v/>
      </c>
      <c r="L23" s="285"/>
    </row>
    <row r="24" spans="1:12" ht="13.5" thickBot="1" x14ac:dyDescent="0.25">
      <c r="C24" s="281" t="s">
        <v>25</v>
      </c>
      <c r="D24" s="281" t="s">
        <v>264</v>
      </c>
      <c r="E24" s="283">
        <v>0</v>
      </c>
      <c r="G24" s="282">
        <v>0</v>
      </c>
      <c r="H24" s="282">
        <v>0</v>
      </c>
      <c r="I24" s="284"/>
      <c r="J24" s="279" t="str">
        <f t="shared" si="0"/>
        <v/>
      </c>
      <c r="K24" s="279" t="str">
        <f t="shared" si="1"/>
        <v/>
      </c>
      <c r="L24" s="299"/>
    </row>
    <row r="25" spans="1:12" ht="13.5" thickBot="1" x14ac:dyDescent="0.25">
      <c r="A25" s="261"/>
      <c r="B25" s="286" t="s">
        <v>265</v>
      </c>
      <c r="C25" s="293"/>
      <c r="D25" s="294"/>
      <c r="E25" s="288">
        <f>SUM(E17:E24)</f>
        <v>0</v>
      </c>
      <c r="G25" s="288">
        <f>SUM(G17:G24)</f>
        <v>0</v>
      </c>
      <c r="H25" s="288">
        <f t="shared" ref="H25" si="3">SUM(H17:H24)</f>
        <v>0</v>
      </c>
      <c r="I25" s="290"/>
      <c r="J25" s="279" t="str">
        <f t="shared" si="0"/>
        <v/>
      </c>
      <c r="K25" s="279" t="str">
        <f t="shared" si="1"/>
        <v/>
      </c>
      <c r="L25" s="289"/>
    </row>
    <row r="26" spans="1:12" ht="29.25" customHeight="1" x14ac:dyDescent="0.2">
      <c r="A26" s="286">
        <v>3</v>
      </c>
      <c r="B26" s="281" t="s">
        <v>9</v>
      </c>
      <c r="C26" s="261"/>
      <c r="D26" s="261"/>
      <c r="E26" s="295"/>
      <c r="G26" s="295"/>
      <c r="H26" s="295"/>
      <c r="I26" s="295"/>
      <c r="J26" s="279"/>
      <c r="K26" s="279"/>
      <c r="L26" s="365"/>
    </row>
    <row r="27" spans="1:12" x14ac:dyDescent="0.2">
      <c r="A27" s="261"/>
      <c r="B27" s="261"/>
      <c r="C27" s="281" t="s">
        <v>22</v>
      </c>
      <c r="D27" s="281" t="s">
        <v>266</v>
      </c>
      <c r="E27" s="283">
        <v>0</v>
      </c>
      <c r="G27" s="282">
        <v>0</v>
      </c>
      <c r="H27" s="282">
        <v>0</v>
      </c>
      <c r="I27" s="284"/>
      <c r="J27" s="279" t="str">
        <f t="shared" si="0"/>
        <v/>
      </c>
      <c r="K27" s="279" t="str">
        <f t="shared" si="1"/>
        <v/>
      </c>
      <c r="L27" s="285"/>
    </row>
    <row r="28" spans="1:12" ht="13.5" thickBot="1" x14ac:dyDescent="0.25">
      <c r="A28" s="261"/>
      <c r="B28" s="261"/>
      <c r="C28" s="281" t="s">
        <v>17</v>
      </c>
      <c r="D28" s="281" t="s">
        <v>267</v>
      </c>
      <c r="E28" s="283">
        <v>0</v>
      </c>
      <c r="G28" s="282">
        <v>0</v>
      </c>
      <c r="H28" s="282">
        <v>0</v>
      </c>
      <c r="I28" s="284"/>
      <c r="J28" s="279" t="str">
        <f t="shared" si="0"/>
        <v/>
      </c>
      <c r="K28" s="279" t="str">
        <f t="shared" si="1"/>
        <v/>
      </c>
      <c r="L28" s="285"/>
    </row>
    <row r="29" spans="1:12" ht="15" customHeight="1" thickBot="1" x14ac:dyDescent="0.25">
      <c r="A29" s="261"/>
      <c r="B29" s="286" t="s">
        <v>268</v>
      </c>
      <c r="C29" s="261"/>
      <c r="D29" s="261"/>
      <c r="E29" s="288">
        <f>SUM(E27:E28)</f>
        <v>0</v>
      </c>
      <c r="G29" s="288">
        <f>SUM(G27:G28)</f>
        <v>0</v>
      </c>
      <c r="H29" s="288">
        <f t="shared" ref="H29" si="4">SUM(H27:H28)</f>
        <v>0</v>
      </c>
      <c r="I29" s="290"/>
      <c r="J29" s="279" t="str">
        <f t="shared" si="0"/>
        <v/>
      </c>
      <c r="K29" s="279" t="str">
        <f t="shared" si="1"/>
        <v/>
      </c>
      <c r="L29" s="289"/>
    </row>
    <row r="30" spans="1:12" ht="15" customHeight="1" x14ac:dyDescent="0.2">
      <c r="A30" s="261"/>
      <c r="B30" s="261"/>
      <c r="C30" s="261"/>
      <c r="D30" s="261"/>
      <c r="E30" s="295"/>
      <c r="G30" s="295"/>
      <c r="H30" s="295"/>
      <c r="I30" s="295"/>
      <c r="J30" s="279"/>
      <c r="K30" s="279"/>
      <c r="L30" s="365"/>
    </row>
    <row r="31" spans="1:12" ht="15" customHeight="1" x14ac:dyDescent="0.2">
      <c r="A31" s="286">
        <v>4</v>
      </c>
      <c r="B31" s="261" t="s">
        <v>269</v>
      </c>
      <c r="C31" s="261"/>
      <c r="D31" s="261"/>
      <c r="E31" s="295"/>
      <c r="G31" s="295"/>
      <c r="H31" s="295"/>
      <c r="I31" s="295"/>
      <c r="J31" s="279"/>
      <c r="K31" s="279"/>
      <c r="L31" s="365"/>
    </row>
    <row r="32" spans="1:12" x14ac:dyDescent="0.2">
      <c r="A32" s="261"/>
      <c r="B32" s="261"/>
      <c r="C32" s="281" t="s">
        <v>22</v>
      </c>
      <c r="D32" s="281" t="s">
        <v>270</v>
      </c>
      <c r="E32" s="283">
        <v>0</v>
      </c>
      <c r="G32" s="282">
        <v>0</v>
      </c>
      <c r="H32" s="282">
        <v>0</v>
      </c>
      <c r="I32" s="284"/>
      <c r="J32" s="279" t="str">
        <f t="shared" si="0"/>
        <v/>
      </c>
      <c r="K32" s="279" t="str">
        <f t="shared" si="1"/>
        <v/>
      </c>
      <c r="L32" s="285"/>
    </row>
    <row r="33" spans="1:12" x14ac:dyDescent="0.2">
      <c r="A33" s="261"/>
      <c r="B33" s="261"/>
      <c r="C33" s="281" t="s">
        <v>17</v>
      </c>
      <c r="D33" s="281" t="s">
        <v>271</v>
      </c>
      <c r="E33" s="283">
        <v>0</v>
      </c>
      <c r="G33" s="282">
        <v>0</v>
      </c>
      <c r="H33" s="282">
        <v>0</v>
      </c>
      <c r="I33" s="284"/>
      <c r="J33" s="279" t="str">
        <f t="shared" si="0"/>
        <v/>
      </c>
      <c r="K33" s="279" t="str">
        <f t="shared" si="1"/>
        <v/>
      </c>
      <c r="L33" s="285"/>
    </row>
    <row r="34" spans="1:12" x14ac:dyDescent="0.2">
      <c r="A34" s="261"/>
      <c r="B34" s="261"/>
      <c r="C34" s="281" t="s">
        <v>18</v>
      </c>
      <c r="D34" s="281" t="s">
        <v>272</v>
      </c>
      <c r="E34" s="283">
        <v>0</v>
      </c>
      <c r="G34" s="282">
        <v>0</v>
      </c>
      <c r="H34" s="282">
        <v>0</v>
      </c>
      <c r="I34" s="284"/>
      <c r="J34" s="279" t="str">
        <f t="shared" si="0"/>
        <v/>
      </c>
      <c r="K34" s="279" t="str">
        <f t="shared" si="1"/>
        <v/>
      </c>
      <c r="L34" s="285"/>
    </row>
    <row r="35" spans="1:12" x14ac:dyDescent="0.2">
      <c r="A35" s="261"/>
      <c r="B35" s="261"/>
      <c r="C35" s="292" t="s">
        <v>19</v>
      </c>
      <c r="D35" s="281" t="s">
        <v>273</v>
      </c>
      <c r="E35" s="283">
        <f>SUM(E36:E37)</f>
        <v>0</v>
      </c>
      <c r="F35" s="304"/>
      <c r="G35" s="283">
        <f>SUM(G36:G37)</f>
        <v>0</v>
      </c>
      <c r="H35" s="283">
        <f t="shared" ref="H35" si="5">SUM(H36:H37)</f>
        <v>0</v>
      </c>
      <c r="I35" s="284"/>
      <c r="J35" s="279" t="str">
        <f t="shared" si="0"/>
        <v/>
      </c>
      <c r="K35" s="279" t="str">
        <f t="shared" si="1"/>
        <v/>
      </c>
      <c r="L35" s="285"/>
    </row>
    <row r="36" spans="1:12" x14ac:dyDescent="0.2">
      <c r="A36" s="261"/>
      <c r="B36" s="261"/>
      <c r="C36" s="292"/>
      <c r="D36" s="281" t="s">
        <v>274</v>
      </c>
      <c r="E36" s="283">
        <f>-'ALF funding'!B10</f>
        <v>0</v>
      </c>
      <c r="F36" s="304"/>
      <c r="G36" s="283">
        <f>-'ALF funding'!D10</f>
        <v>0</v>
      </c>
      <c r="H36" s="283">
        <f>-'ALF funding'!E10</f>
        <v>0</v>
      </c>
      <c r="I36" s="284"/>
      <c r="J36" s="279" t="str">
        <f t="shared" si="0"/>
        <v/>
      </c>
      <c r="K36" s="279" t="str">
        <f t="shared" si="1"/>
        <v/>
      </c>
      <c r="L36" s="285"/>
    </row>
    <row r="37" spans="1:12" x14ac:dyDescent="0.2">
      <c r="A37" s="261"/>
      <c r="B37" s="261"/>
      <c r="C37" s="292"/>
      <c r="D37" s="281" t="s">
        <v>275</v>
      </c>
      <c r="E37" s="283">
        <f>-'ALF funding'!B9</f>
        <v>0</v>
      </c>
      <c r="F37" s="304"/>
      <c r="G37" s="283">
        <f>-'ALF funding'!D9</f>
        <v>0</v>
      </c>
      <c r="H37" s="283">
        <f>-'ALF funding'!E9</f>
        <v>0</v>
      </c>
      <c r="I37" s="284"/>
      <c r="J37" s="279" t="str">
        <f t="shared" si="0"/>
        <v/>
      </c>
      <c r="K37" s="279" t="str">
        <f t="shared" si="1"/>
        <v/>
      </c>
      <c r="L37" s="285"/>
    </row>
    <row r="38" spans="1:12" x14ac:dyDescent="0.2">
      <c r="A38" s="261"/>
      <c r="B38" s="261"/>
      <c r="C38" s="292" t="s">
        <v>20</v>
      </c>
      <c r="D38" s="296" t="s">
        <v>276</v>
      </c>
      <c r="E38" s="283">
        <v>0</v>
      </c>
      <c r="G38" s="282">
        <v>0</v>
      </c>
      <c r="H38" s="282">
        <v>0</v>
      </c>
      <c r="I38" s="284"/>
      <c r="J38" s="279" t="str">
        <f t="shared" si="0"/>
        <v/>
      </c>
      <c r="K38" s="279" t="str">
        <f t="shared" si="1"/>
        <v/>
      </c>
      <c r="L38" s="285"/>
    </row>
    <row r="39" spans="1:12" x14ac:dyDescent="0.2">
      <c r="A39" s="261"/>
      <c r="B39" s="261"/>
      <c r="C39" s="281" t="s">
        <v>23</v>
      </c>
      <c r="D39" s="296" t="s">
        <v>277</v>
      </c>
      <c r="E39" s="283">
        <v>0</v>
      </c>
      <c r="G39" s="282">
        <v>0</v>
      </c>
      <c r="H39" s="282">
        <v>0</v>
      </c>
      <c r="I39" s="284"/>
      <c r="J39" s="279" t="str">
        <f t="shared" si="0"/>
        <v/>
      </c>
      <c r="K39" s="279" t="str">
        <f t="shared" si="1"/>
        <v/>
      </c>
      <c r="L39" s="285"/>
    </row>
    <row r="40" spans="1:12" x14ac:dyDescent="0.2">
      <c r="A40" s="261"/>
      <c r="B40" s="261"/>
      <c r="C40" s="281" t="s">
        <v>24</v>
      </c>
      <c r="D40" s="281" t="s">
        <v>278</v>
      </c>
      <c r="E40" s="283">
        <v>0</v>
      </c>
      <c r="G40" s="282">
        <v>0</v>
      </c>
      <c r="H40" s="282">
        <v>0</v>
      </c>
      <c r="I40" s="284"/>
      <c r="J40" s="279" t="str">
        <f t="shared" si="0"/>
        <v/>
      </c>
      <c r="K40" s="279" t="str">
        <f t="shared" si="1"/>
        <v/>
      </c>
      <c r="L40" s="285"/>
    </row>
    <row r="41" spans="1:12" x14ac:dyDescent="0.2">
      <c r="A41" s="261"/>
      <c r="B41" s="261"/>
      <c r="C41" s="281" t="s">
        <v>25</v>
      </c>
      <c r="D41" s="281" t="s">
        <v>330</v>
      </c>
      <c r="E41" s="283">
        <v>0</v>
      </c>
      <c r="G41" s="282">
        <v>0</v>
      </c>
      <c r="H41" s="282">
        <v>0</v>
      </c>
      <c r="I41" s="284"/>
      <c r="J41" s="279" t="str">
        <f t="shared" si="0"/>
        <v/>
      </c>
      <c r="K41" s="279" t="str">
        <f t="shared" si="1"/>
        <v/>
      </c>
      <c r="L41" s="285"/>
    </row>
    <row r="42" spans="1:12" ht="13.5" thickBot="1" x14ac:dyDescent="0.25">
      <c r="A42" s="261"/>
      <c r="B42" s="261"/>
      <c r="C42" s="281" t="s">
        <v>181</v>
      </c>
      <c r="D42" s="281" t="s">
        <v>10</v>
      </c>
      <c r="E42" s="283">
        <v>0</v>
      </c>
      <c r="G42" s="282">
        <v>0</v>
      </c>
      <c r="H42" s="282">
        <v>0</v>
      </c>
      <c r="I42" s="284"/>
      <c r="J42" s="279" t="str">
        <f t="shared" si="0"/>
        <v/>
      </c>
      <c r="K42" s="279" t="str">
        <f t="shared" si="1"/>
        <v/>
      </c>
      <c r="L42" s="285"/>
    </row>
    <row r="43" spans="1:12" ht="13.5" thickBot="1" x14ac:dyDescent="0.25">
      <c r="A43" s="261"/>
      <c r="B43" s="286" t="s">
        <v>279</v>
      </c>
      <c r="C43" s="261"/>
      <c r="E43" s="288">
        <f>SUM(E32:E42)-E35</f>
        <v>0</v>
      </c>
      <c r="G43" s="287">
        <f t="shared" ref="G43:H43" si="6">SUM(G32:G42)-G35</f>
        <v>0</v>
      </c>
      <c r="H43" s="287">
        <f t="shared" si="6"/>
        <v>0</v>
      </c>
      <c r="I43" s="290"/>
      <c r="J43" s="279" t="str">
        <f t="shared" si="0"/>
        <v/>
      </c>
      <c r="K43" s="279" t="str">
        <f t="shared" si="1"/>
        <v/>
      </c>
      <c r="L43" s="297"/>
    </row>
    <row r="44" spans="1:12" ht="15" customHeight="1" x14ac:dyDescent="0.2">
      <c r="A44" s="261"/>
      <c r="B44" s="261"/>
      <c r="C44" s="261"/>
      <c r="D44" s="261"/>
      <c r="E44" s="295"/>
      <c r="G44" s="295"/>
      <c r="H44" s="295"/>
      <c r="I44" s="295"/>
      <c r="J44" s="279"/>
      <c r="K44" s="279"/>
      <c r="L44" s="299"/>
    </row>
    <row r="45" spans="1:12" ht="15" customHeight="1" x14ac:dyDescent="0.2">
      <c r="A45" s="274">
        <v>5</v>
      </c>
      <c r="B45" s="264" t="s">
        <v>66</v>
      </c>
      <c r="G45" s="298"/>
      <c r="H45" s="298"/>
      <c r="I45" s="298"/>
      <c r="J45" s="279"/>
      <c r="K45" s="279"/>
      <c r="L45" s="299"/>
    </row>
    <row r="46" spans="1:12" x14ac:dyDescent="0.2">
      <c r="C46" s="281" t="s">
        <v>22</v>
      </c>
      <c r="D46" s="281" t="s">
        <v>280</v>
      </c>
      <c r="E46" s="283">
        <v>0</v>
      </c>
      <c r="G46" s="282">
        <v>0</v>
      </c>
      <c r="H46" s="282">
        <v>0</v>
      </c>
      <c r="I46" s="284"/>
      <c r="J46" s="279" t="str">
        <f t="shared" si="0"/>
        <v/>
      </c>
      <c r="K46" s="279" t="str">
        <f t="shared" si="1"/>
        <v/>
      </c>
      <c r="L46" s="299"/>
    </row>
    <row r="47" spans="1:12" x14ac:dyDescent="0.2">
      <c r="C47" s="281" t="s">
        <v>17</v>
      </c>
      <c r="D47" s="281" t="s">
        <v>281</v>
      </c>
      <c r="E47" s="283">
        <v>0</v>
      </c>
      <c r="G47" s="282">
        <v>0</v>
      </c>
      <c r="H47" s="282">
        <v>0</v>
      </c>
      <c r="I47" s="284"/>
      <c r="J47" s="279" t="str">
        <f t="shared" si="0"/>
        <v/>
      </c>
      <c r="K47" s="279" t="str">
        <f t="shared" si="1"/>
        <v/>
      </c>
      <c r="L47" s="299"/>
    </row>
    <row r="48" spans="1:12" x14ac:dyDescent="0.2">
      <c r="C48" s="281" t="s">
        <v>18</v>
      </c>
      <c r="D48" s="281" t="s">
        <v>282</v>
      </c>
      <c r="E48" s="283">
        <v>0</v>
      </c>
      <c r="G48" s="282">
        <v>0</v>
      </c>
      <c r="H48" s="282">
        <v>0</v>
      </c>
      <c r="I48" s="284"/>
      <c r="J48" s="279" t="str">
        <f t="shared" si="0"/>
        <v/>
      </c>
      <c r="K48" s="279" t="str">
        <f t="shared" si="1"/>
        <v/>
      </c>
      <c r="L48" s="299"/>
    </row>
    <row r="49" spans="1:12" x14ac:dyDescent="0.2">
      <c r="C49" s="281" t="s">
        <v>19</v>
      </c>
      <c r="D49" s="281" t="s">
        <v>283</v>
      </c>
      <c r="E49" s="283">
        <v>0</v>
      </c>
      <c r="G49" s="282">
        <v>0</v>
      </c>
      <c r="H49" s="282">
        <v>0</v>
      </c>
      <c r="I49" s="284"/>
      <c r="J49" s="279" t="str">
        <f t="shared" si="0"/>
        <v/>
      </c>
      <c r="K49" s="279" t="str">
        <f t="shared" si="1"/>
        <v/>
      </c>
      <c r="L49" s="299"/>
    </row>
    <row r="50" spans="1:12" ht="13.5" thickBot="1" x14ac:dyDescent="0.25">
      <c r="C50" s="281" t="s">
        <v>20</v>
      </c>
      <c r="D50" s="281" t="s">
        <v>284</v>
      </c>
      <c r="E50" s="378">
        <v>0</v>
      </c>
      <c r="G50" s="300">
        <v>0</v>
      </c>
      <c r="H50" s="300">
        <v>0</v>
      </c>
      <c r="I50" s="284"/>
      <c r="J50" s="279" t="str">
        <f t="shared" si="0"/>
        <v/>
      </c>
      <c r="K50" s="279" t="str">
        <f t="shared" si="1"/>
        <v/>
      </c>
      <c r="L50" s="299"/>
    </row>
    <row r="51" spans="1:12" ht="13.5" thickBot="1" x14ac:dyDescent="0.25">
      <c r="B51" s="274" t="s">
        <v>285</v>
      </c>
      <c r="E51" s="301">
        <f>SUM(E46:E50)</f>
        <v>0</v>
      </c>
      <c r="G51" s="301">
        <f>SUM(G46:G50)</f>
        <v>0</v>
      </c>
      <c r="H51" s="301">
        <f t="shared" ref="H51" si="7">SUM(H46:H50)</f>
        <v>0</v>
      </c>
      <c r="I51" s="278"/>
      <c r="J51" s="279" t="str">
        <f t="shared" si="0"/>
        <v/>
      </c>
      <c r="K51" s="279" t="str">
        <f t="shared" si="1"/>
        <v/>
      </c>
      <c r="L51" s="299"/>
    </row>
    <row r="52" spans="1:12" ht="15" customHeight="1" x14ac:dyDescent="0.2">
      <c r="E52" s="278"/>
      <c r="G52" s="278"/>
      <c r="H52" s="278"/>
      <c r="I52" s="278"/>
      <c r="J52" s="279"/>
      <c r="K52" s="279"/>
      <c r="L52" s="299"/>
    </row>
    <row r="53" spans="1:12" ht="15" customHeight="1" x14ac:dyDescent="0.2">
      <c r="A53" s="274">
        <v>6</v>
      </c>
      <c r="B53" s="264" t="s">
        <v>286</v>
      </c>
      <c r="E53" s="278"/>
      <c r="G53" s="278"/>
      <c r="H53" s="278"/>
      <c r="I53" s="278"/>
      <c r="J53" s="279"/>
      <c r="K53" s="279"/>
      <c r="L53" s="299"/>
    </row>
    <row r="54" spans="1:12" x14ac:dyDescent="0.2">
      <c r="C54" s="261" t="s">
        <v>22</v>
      </c>
      <c r="D54" s="261" t="s">
        <v>287</v>
      </c>
      <c r="E54" s="283">
        <v>0</v>
      </c>
      <c r="G54" s="282">
        <v>0</v>
      </c>
      <c r="H54" s="282">
        <v>0</v>
      </c>
      <c r="I54" s="284"/>
      <c r="J54" s="279" t="str">
        <f t="shared" si="0"/>
        <v/>
      </c>
      <c r="K54" s="279" t="str">
        <f t="shared" si="1"/>
        <v/>
      </c>
      <c r="L54" s="299"/>
    </row>
    <row r="55" spans="1:12" x14ac:dyDescent="0.2">
      <c r="C55" s="261" t="s">
        <v>17</v>
      </c>
      <c r="D55" s="261" t="s">
        <v>288</v>
      </c>
      <c r="E55" s="283">
        <v>0</v>
      </c>
      <c r="G55" s="282">
        <v>0</v>
      </c>
      <c r="H55" s="282">
        <v>0</v>
      </c>
      <c r="I55" s="284"/>
      <c r="J55" s="279" t="str">
        <f t="shared" si="0"/>
        <v/>
      </c>
      <c r="K55" s="279" t="str">
        <f t="shared" si="1"/>
        <v/>
      </c>
      <c r="L55" s="299"/>
    </row>
    <row r="56" spans="1:12" ht="13.5" thickBot="1" x14ac:dyDescent="0.25">
      <c r="C56" s="261" t="s">
        <v>18</v>
      </c>
      <c r="D56" s="261" t="s">
        <v>289</v>
      </c>
      <c r="E56" s="283">
        <v>0</v>
      </c>
      <c r="G56" s="282">
        <v>0</v>
      </c>
      <c r="H56" s="282">
        <v>0</v>
      </c>
      <c r="I56" s="284"/>
      <c r="J56" s="279" t="str">
        <f t="shared" si="0"/>
        <v/>
      </c>
      <c r="K56" s="279" t="str">
        <f t="shared" si="1"/>
        <v/>
      </c>
      <c r="L56" s="299"/>
    </row>
    <row r="57" spans="1:12" ht="13.5" thickBot="1" x14ac:dyDescent="0.25">
      <c r="B57" s="274" t="s">
        <v>290</v>
      </c>
      <c r="E57" s="301">
        <f>SUM(E54:E56)</f>
        <v>0</v>
      </c>
      <c r="G57" s="301">
        <f>SUM(G54:G56)</f>
        <v>0</v>
      </c>
      <c r="H57" s="301">
        <f t="shared" ref="H57" si="8">SUM(H54:H56)</f>
        <v>0</v>
      </c>
      <c r="I57" s="278"/>
      <c r="J57" s="279" t="str">
        <f t="shared" si="0"/>
        <v/>
      </c>
      <c r="K57" s="279" t="str">
        <f t="shared" si="1"/>
        <v/>
      </c>
      <c r="L57" s="299"/>
    </row>
    <row r="58" spans="1:12" x14ac:dyDescent="0.2">
      <c r="L58" s="302"/>
    </row>
    <row r="59" spans="1:12" x14ac:dyDescent="0.2">
      <c r="L59" s="302"/>
    </row>
    <row r="60" spans="1:12" x14ac:dyDescent="0.2">
      <c r="L60" s="302"/>
    </row>
    <row r="61" spans="1:12" x14ac:dyDescent="0.2">
      <c r="L61" s="302"/>
    </row>
    <row r="62" spans="1:12" x14ac:dyDescent="0.2">
      <c r="L62" s="302"/>
    </row>
    <row r="63" spans="1:12" x14ac:dyDescent="0.2">
      <c r="L63" s="302"/>
    </row>
    <row r="64" spans="1:12" x14ac:dyDescent="0.2">
      <c r="L64" s="302"/>
    </row>
    <row r="65" spans="12:12" x14ac:dyDescent="0.2">
      <c r="L65" s="302"/>
    </row>
    <row r="66" spans="12:12" x14ac:dyDescent="0.2">
      <c r="L66" s="302"/>
    </row>
    <row r="67" spans="12:12" x14ac:dyDescent="0.2">
      <c r="L67" s="302"/>
    </row>
  </sheetData>
  <sheetProtection password="E0DA" sheet="1" objects="1" scenarios="1" formatRows="0"/>
  <conditionalFormatting sqref="J6:K57">
    <cfRule type="expression" dxfId="5" priority="1" stopIfTrue="1">
      <formula>#REF!&gt;0</formula>
    </cfRule>
    <cfRule type="expression" dxfId="4" priority="2" stopIfTrue="1">
      <formula>"m7&gt;0"</formula>
    </cfRule>
  </conditionalFormatting>
  <dataValidations count="1">
    <dataValidation type="whole" allowBlank="1" showInputMessage="1" showErrorMessage="1" sqref="G27:I28 G17:I24 G7:I13 E32:E42 E17:E24 E27:E28 E7:E13 G32:I42">
      <formula1>-1E+30</formula1>
      <formula2>1E+30</formula2>
    </dataValidation>
  </dataValidations>
  <pageMargins left="0.75" right="0.75" top="0.61" bottom="0.67" header="0.5" footer="0.5"/>
  <pageSetup paperSize="9" scale="5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7"/>
  <sheetViews>
    <sheetView showGridLines="0" zoomScale="90" zoomScaleNormal="90" workbookViewId="0">
      <pane xSplit="4" ySplit="4" topLeftCell="E5" activePane="bottomRight" state="frozen"/>
      <selection activeCell="D35" sqref="D35"/>
      <selection pane="topRight" activeCell="D35" sqref="D35"/>
      <selection pane="bottomLeft" activeCell="D35" sqref="D35"/>
      <selection pane="bottomRight" activeCell="E15" sqref="E15"/>
    </sheetView>
  </sheetViews>
  <sheetFormatPr defaultColWidth="9.140625" defaultRowHeight="12.75" x14ac:dyDescent="0.2"/>
  <cols>
    <col min="1" max="1" width="3.5703125" style="264" customWidth="1"/>
    <col min="2" max="2" width="32.42578125" style="264" customWidth="1"/>
    <col min="3" max="3" width="4.140625" style="264" customWidth="1"/>
    <col min="4" max="4" width="46.7109375" style="264" customWidth="1"/>
    <col min="5" max="5" width="8.7109375" style="375" customWidth="1"/>
    <col min="6" max="6" width="3.140625" style="264" customWidth="1"/>
    <col min="7" max="8" width="8.7109375" style="313" customWidth="1"/>
    <col min="9" max="9" width="3.28515625" style="304" customWidth="1"/>
    <col min="10" max="11" width="10.85546875" style="305" customWidth="1"/>
    <col min="12" max="12" width="55" style="305" customWidth="1"/>
    <col min="13" max="13" width="4.7109375" style="304" customWidth="1"/>
    <col min="14" max="14" width="5.7109375" style="264" customWidth="1"/>
    <col min="15" max="16384" width="9.140625" style="264"/>
  </cols>
  <sheetData>
    <row r="1" spans="1:17" ht="17.25" x14ac:dyDescent="0.2">
      <c r="B1" s="303">
        <f>Declaration!C3</f>
        <v>0</v>
      </c>
      <c r="C1" s="304"/>
      <c r="D1" s="304"/>
      <c r="E1" s="342"/>
      <c r="G1" s="305"/>
      <c r="H1" s="305"/>
      <c r="N1" s="304"/>
      <c r="O1" s="304"/>
      <c r="P1" s="304"/>
      <c r="Q1" s="304"/>
    </row>
    <row r="2" spans="1:17" x14ac:dyDescent="0.2">
      <c r="B2" s="306" t="s">
        <v>12</v>
      </c>
      <c r="C2" s="304"/>
      <c r="D2" s="304"/>
      <c r="E2" s="342"/>
      <c r="G2" s="305"/>
      <c r="H2" s="305"/>
      <c r="L2" s="307"/>
      <c r="N2" s="304"/>
      <c r="O2" s="304"/>
      <c r="P2" s="304"/>
      <c r="Q2" s="304"/>
    </row>
    <row r="3" spans="1:17" s="267" customFormat="1" ht="52.5" customHeight="1" x14ac:dyDescent="0.2">
      <c r="B3" s="308"/>
      <c r="C3" s="308"/>
      <c r="D3" s="308"/>
      <c r="E3" s="373" t="str">
        <f>SOCIE!D3</f>
        <v>Actual 2019-20</v>
      </c>
      <c r="G3" s="269" t="str">
        <f>SOCIE!F3</f>
        <v>Forecast 2020-21</v>
      </c>
      <c r="H3" s="269" t="str">
        <f>SOCIE!G3</f>
        <v>Forecast 2021-22</v>
      </c>
      <c r="I3" s="308"/>
      <c r="J3" s="269" t="str">
        <f>SOCIE!I3</f>
        <v>2019-20 - 2020-21</v>
      </c>
      <c r="K3" s="269" t="str">
        <f>SOCIE!J3</f>
        <v>2020-21- 2021-22</v>
      </c>
      <c r="L3" s="348" t="str">
        <f>Income!L3</f>
        <v>Explanation for variance</v>
      </c>
      <c r="M3" s="308"/>
      <c r="N3" s="308"/>
      <c r="O3" s="308"/>
      <c r="P3" s="308"/>
      <c r="Q3" s="308"/>
    </row>
    <row r="4" spans="1:17" x14ac:dyDescent="0.2">
      <c r="A4" s="274" t="s">
        <v>291</v>
      </c>
      <c r="B4" s="304"/>
      <c r="C4" s="304"/>
      <c r="D4" s="304"/>
      <c r="E4" s="374" t="s">
        <v>6</v>
      </c>
      <c r="G4" s="309" t="s">
        <v>6</v>
      </c>
      <c r="H4" s="309" t="s">
        <v>6</v>
      </c>
      <c r="I4" s="312"/>
      <c r="J4" s="310" t="s">
        <v>7</v>
      </c>
      <c r="K4" s="310" t="s">
        <v>7</v>
      </c>
      <c r="L4" s="311"/>
      <c r="M4" s="312"/>
      <c r="N4" s="304"/>
      <c r="O4" s="304"/>
      <c r="P4" s="304"/>
      <c r="Q4" s="304"/>
    </row>
    <row r="5" spans="1:17" x14ac:dyDescent="0.2">
      <c r="A5" s="274"/>
    </row>
    <row r="6" spans="1:17" x14ac:dyDescent="0.2">
      <c r="L6" s="345"/>
    </row>
    <row r="7" spans="1:17" x14ac:dyDescent="0.2">
      <c r="A7" s="274">
        <v>1</v>
      </c>
      <c r="B7" s="264" t="s">
        <v>292</v>
      </c>
      <c r="E7" s="283">
        <v>0</v>
      </c>
      <c r="G7" s="282">
        <v>0</v>
      </c>
      <c r="H7" s="282">
        <v>0</v>
      </c>
      <c r="I7" s="316"/>
      <c r="J7" s="314" t="str">
        <f>IF(E7=0,"",(G7-E7)/(E7))</f>
        <v/>
      </c>
      <c r="K7" s="314" t="str">
        <f>IF(G7=0,"",(H7-G7)/(G7))</f>
        <v/>
      </c>
      <c r="L7" s="315"/>
      <c r="M7" s="316"/>
    </row>
    <row r="8" spans="1:17" x14ac:dyDescent="0.2">
      <c r="A8" s="274">
        <v>2</v>
      </c>
      <c r="B8" s="264" t="s">
        <v>293</v>
      </c>
      <c r="E8" s="283">
        <v>0</v>
      </c>
      <c r="G8" s="282">
        <v>0</v>
      </c>
      <c r="H8" s="282">
        <v>0</v>
      </c>
      <c r="I8" s="316"/>
      <c r="J8" s="314" t="str">
        <f t="shared" ref="J8:J14" si="0">IF(E8=0,"",(G8-E8)/(E8))</f>
        <v/>
      </c>
      <c r="K8" s="314" t="str">
        <f t="shared" ref="K8:K14" si="1">IF(G8=0,"",(H8-G8)/(G8))</f>
        <v/>
      </c>
      <c r="L8" s="315"/>
      <c r="M8" s="316"/>
    </row>
    <row r="9" spans="1:17" x14ac:dyDescent="0.2">
      <c r="A9" s="274">
        <v>3</v>
      </c>
      <c r="B9" s="264" t="s">
        <v>294</v>
      </c>
      <c r="E9" s="283">
        <v>0</v>
      </c>
      <c r="G9" s="282">
        <v>0</v>
      </c>
      <c r="H9" s="282">
        <v>0</v>
      </c>
      <c r="I9" s="316"/>
      <c r="J9" s="314" t="str">
        <f t="shared" si="0"/>
        <v/>
      </c>
      <c r="K9" s="314" t="str">
        <f t="shared" si="1"/>
        <v/>
      </c>
      <c r="L9" s="315"/>
      <c r="M9" s="316"/>
    </row>
    <row r="10" spans="1:17" x14ac:dyDescent="0.2">
      <c r="A10" s="274">
        <v>4</v>
      </c>
      <c r="B10" s="264" t="s">
        <v>295</v>
      </c>
      <c r="E10" s="283">
        <v>0</v>
      </c>
      <c r="G10" s="282">
        <v>0</v>
      </c>
      <c r="H10" s="282">
        <v>0</v>
      </c>
      <c r="I10" s="316"/>
      <c r="J10" s="314" t="str">
        <f t="shared" si="0"/>
        <v/>
      </c>
      <c r="K10" s="314" t="str">
        <f t="shared" si="1"/>
        <v/>
      </c>
      <c r="L10" s="315"/>
      <c r="M10" s="316"/>
    </row>
    <row r="11" spans="1:17" x14ac:dyDescent="0.2">
      <c r="A11" s="274">
        <v>5</v>
      </c>
      <c r="B11" s="264" t="s">
        <v>296</v>
      </c>
      <c r="E11" s="283">
        <v>0</v>
      </c>
      <c r="G11" s="282">
        <v>0</v>
      </c>
      <c r="H11" s="282">
        <v>0</v>
      </c>
      <c r="I11" s="316"/>
      <c r="J11" s="314" t="str">
        <f t="shared" si="0"/>
        <v/>
      </c>
      <c r="K11" s="314" t="str">
        <f t="shared" si="1"/>
        <v/>
      </c>
      <c r="L11" s="315"/>
      <c r="M11" s="316"/>
    </row>
    <row r="12" spans="1:17" x14ac:dyDescent="0.2">
      <c r="A12" s="274">
        <v>6</v>
      </c>
      <c r="B12" s="264" t="s">
        <v>270</v>
      </c>
      <c r="E12" s="283">
        <v>0</v>
      </c>
      <c r="G12" s="282">
        <v>0</v>
      </c>
      <c r="H12" s="282">
        <v>0</v>
      </c>
      <c r="I12" s="316"/>
      <c r="J12" s="314" t="str">
        <f t="shared" si="0"/>
        <v/>
      </c>
      <c r="K12" s="314" t="str">
        <f t="shared" si="1"/>
        <v/>
      </c>
      <c r="L12" s="315"/>
      <c r="M12" s="316"/>
    </row>
    <row r="13" spans="1:17" x14ac:dyDescent="0.2">
      <c r="A13" s="274">
        <v>7</v>
      </c>
      <c r="B13" s="264" t="s">
        <v>272</v>
      </c>
      <c r="E13" s="283">
        <v>0</v>
      </c>
      <c r="G13" s="282">
        <v>0</v>
      </c>
      <c r="H13" s="282">
        <v>0</v>
      </c>
      <c r="I13" s="316"/>
      <c r="J13" s="314" t="str">
        <f t="shared" si="0"/>
        <v/>
      </c>
      <c r="K13" s="314" t="str">
        <f t="shared" si="1"/>
        <v/>
      </c>
      <c r="L13" s="315"/>
      <c r="M13" s="316"/>
    </row>
    <row r="14" spans="1:17" x14ac:dyDescent="0.2">
      <c r="A14" s="274">
        <v>8</v>
      </c>
      <c r="B14" s="264" t="s">
        <v>297</v>
      </c>
      <c r="E14" s="283">
        <v>0</v>
      </c>
      <c r="G14" s="282">
        <v>0</v>
      </c>
      <c r="H14" s="282">
        <v>0</v>
      </c>
      <c r="I14" s="316"/>
      <c r="J14" s="314" t="str">
        <f t="shared" si="0"/>
        <v/>
      </c>
      <c r="K14" s="314" t="str">
        <f t="shared" si="1"/>
        <v/>
      </c>
      <c r="L14" s="315"/>
      <c r="M14" s="316"/>
    </row>
    <row r="15" spans="1:17" ht="13.5" thickBot="1" x14ac:dyDescent="0.25">
      <c r="A15" s="274">
        <v>9</v>
      </c>
      <c r="B15" s="317" t="s">
        <v>298</v>
      </c>
      <c r="E15" s="390">
        <f>E25+E27</f>
        <v>0</v>
      </c>
      <c r="F15" s="304"/>
      <c r="G15" s="351"/>
      <c r="H15" s="351"/>
      <c r="I15" s="316"/>
      <c r="J15" s="314" t="str">
        <f t="shared" ref="J15" si="2">IF(G15=0,"",(E15-G15)/(G15))</f>
        <v/>
      </c>
      <c r="K15" s="314" t="str">
        <f t="shared" ref="K15" si="3">IF(H15=0,"",(G15-H15)/(H15))</f>
        <v/>
      </c>
      <c r="L15" s="315"/>
      <c r="M15" s="316"/>
    </row>
    <row r="16" spans="1:17" ht="13.5" thickBot="1" x14ac:dyDescent="0.25">
      <c r="A16" s="275"/>
      <c r="B16" s="318" t="s">
        <v>299</v>
      </c>
      <c r="C16" s="318"/>
      <c r="D16" s="318"/>
      <c r="E16" s="376">
        <f>SUM(E7:E15)</f>
        <v>0</v>
      </c>
      <c r="F16" s="304"/>
      <c r="G16" s="366">
        <f t="shared" ref="G16:H16" si="4">SUM(G7:G15)</f>
        <v>0</v>
      </c>
      <c r="H16" s="366">
        <f t="shared" si="4"/>
        <v>0</v>
      </c>
      <c r="I16" s="316"/>
      <c r="J16" s="314" t="str">
        <f>IF(E16=0,"",(G16-E16)/(E16))</f>
        <v/>
      </c>
      <c r="K16" s="314" t="str">
        <f>IF(G16=0,"",(H16-G16)/(G16))</f>
        <v/>
      </c>
      <c r="L16" s="320"/>
      <c r="M16" s="316"/>
    </row>
    <row r="17" spans="1:14" ht="15" customHeight="1" x14ac:dyDescent="0.2">
      <c r="E17" s="377"/>
      <c r="F17" s="304"/>
      <c r="G17" s="367"/>
      <c r="H17" s="367"/>
      <c r="I17" s="316"/>
      <c r="J17" s="314"/>
      <c r="K17" s="314"/>
      <c r="L17" s="362"/>
      <c r="M17" s="316"/>
    </row>
    <row r="18" spans="1:14" ht="13.5" thickBot="1" x14ac:dyDescent="0.25">
      <c r="A18" s="274">
        <v>10</v>
      </c>
      <c r="B18" s="264" t="s">
        <v>300</v>
      </c>
      <c r="E18" s="378">
        <v>0</v>
      </c>
      <c r="G18" s="300">
        <v>0</v>
      </c>
      <c r="H18" s="300">
        <v>0</v>
      </c>
      <c r="I18" s="316"/>
      <c r="J18" s="314" t="str">
        <f>IF(E18=0,"",(G18-E18)/(E18))</f>
        <v/>
      </c>
      <c r="K18" s="314" t="str">
        <f>IF(G18=0,"",(H18-G18)/(G18))</f>
        <v/>
      </c>
      <c r="L18" s="315"/>
      <c r="M18" s="316"/>
    </row>
    <row r="19" spans="1:14" ht="13.5" thickBot="1" x14ac:dyDescent="0.25">
      <c r="B19" s="274" t="s">
        <v>301</v>
      </c>
      <c r="C19" s="274"/>
      <c r="D19" s="274"/>
      <c r="E19" s="379">
        <f>E16+E18</f>
        <v>0</v>
      </c>
      <c r="G19" s="319">
        <f t="shared" ref="G19:H19" si="5">G16+G18</f>
        <v>0</v>
      </c>
      <c r="H19" s="319">
        <f t="shared" si="5"/>
        <v>0</v>
      </c>
      <c r="I19" s="322"/>
      <c r="J19" s="314" t="str">
        <f>IF(E19=0,"",(G19-E19)/(E19))</f>
        <v/>
      </c>
      <c r="K19" s="314" t="str">
        <f>IF(G19=0,"",(H19-G19)/(G19))</f>
        <v/>
      </c>
      <c r="L19" s="320"/>
      <c r="M19" s="322"/>
    </row>
    <row r="20" spans="1:14" ht="15" customHeight="1" thickBot="1" x14ac:dyDescent="0.25">
      <c r="B20" s="274"/>
      <c r="C20" s="274"/>
      <c r="D20" s="274"/>
      <c r="E20" s="380"/>
      <c r="G20" s="323"/>
      <c r="H20" s="323"/>
      <c r="I20" s="314"/>
      <c r="J20" s="314"/>
      <c r="K20" s="314"/>
      <c r="L20" s="320"/>
      <c r="M20" s="322"/>
    </row>
    <row r="21" spans="1:14" ht="15" customHeight="1" x14ac:dyDescent="0.2">
      <c r="B21" s="324" t="s">
        <v>302</v>
      </c>
      <c r="C21" s="325"/>
      <c r="D21" s="325"/>
      <c r="E21" s="381"/>
      <c r="F21" s="326"/>
      <c r="G21" s="326"/>
      <c r="H21" s="326"/>
      <c r="I21" s="327"/>
      <c r="J21" s="327"/>
      <c r="K21" s="327"/>
      <c r="L21" s="346"/>
      <c r="M21" s="322"/>
      <c r="N21" s="347"/>
    </row>
    <row r="22" spans="1:14" x14ac:dyDescent="0.2">
      <c r="B22" s="328"/>
      <c r="C22" s="329"/>
      <c r="D22" s="329" t="s">
        <v>118</v>
      </c>
      <c r="E22" s="283">
        <v>0</v>
      </c>
      <c r="G22" s="282">
        <v>0</v>
      </c>
      <c r="H22" s="282">
        <v>0</v>
      </c>
      <c r="I22" s="322"/>
      <c r="J22" s="314" t="str">
        <f t="shared" ref="J22:J64" si="6">IF(E22=0,"",(G22-E22)/(E22))</f>
        <v/>
      </c>
      <c r="K22" s="314" t="str">
        <f t="shared" ref="K22:K64" si="7">IF(G22=0,"",(H22-G22)/(G22))</f>
        <v/>
      </c>
      <c r="L22" s="346"/>
      <c r="M22" s="322"/>
      <c r="N22" s="347"/>
    </row>
    <row r="23" spans="1:14" x14ac:dyDescent="0.2">
      <c r="B23" s="328"/>
      <c r="C23" s="329"/>
      <c r="D23" s="329" t="s">
        <v>303</v>
      </c>
      <c r="E23" s="283">
        <v>0</v>
      </c>
      <c r="G23" s="282">
        <v>0</v>
      </c>
      <c r="H23" s="282">
        <v>0</v>
      </c>
      <c r="I23" s="322"/>
      <c r="J23" s="314" t="str">
        <f t="shared" si="6"/>
        <v/>
      </c>
      <c r="K23" s="314" t="str">
        <f t="shared" si="7"/>
        <v/>
      </c>
      <c r="L23" s="346"/>
      <c r="M23" s="322"/>
      <c r="N23" s="347"/>
    </row>
    <row r="24" spans="1:14" x14ac:dyDescent="0.2">
      <c r="B24" s="328"/>
      <c r="C24" s="329"/>
      <c r="D24" s="329" t="s">
        <v>304</v>
      </c>
      <c r="E24" s="283">
        <v>0</v>
      </c>
      <c r="G24" s="282">
        <v>0</v>
      </c>
      <c r="H24" s="282">
        <v>0</v>
      </c>
      <c r="I24" s="322"/>
      <c r="J24" s="314" t="str">
        <f t="shared" si="6"/>
        <v/>
      </c>
      <c r="K24" s="314" t="str">
        <f t="shared" si="7"/>
        <v/>
      </c>
      <c r="L24" s="346"/>
      <c r="M24" s="322"/>
      <c r="N24" s="347"/>
    </row>
    <row r="25" spans="1:14" x14ac:dyDescent="0.2">
      <c r="B25" s="328"/>
      <c r="C25" s="329"/>
      <c r="D25" s="329" t="s">
        <v>174</v>
      </c>
      <c r="E25" s="283">
        <v>0</v>
      </c>
      <c r="G25" s="351"/>
      <c r="H25" s="351"/>
      <c r="I25" s="322"/>
      <c r="J25" s="314"/>
      <c r="K25" s="314"/>
      <c r="L25" s="346"/>
      <c r="M25" s="322"/>
      <c r="N25" s="347"/>
    </row>
    <row r="26" spans="1:14" s="330" customFormat="1" hidden="1" x14ac:dyDescent="0.2">
      <c r="B26" s="328"/>
      <c r="C26" s="331"/>
      <c r="D26" s="331"/>
      <c r="E26" s="284"/>
      <c r="G26" s="352"/>
      <c r="H26" s="352"/>
      <c r="I26" s="334"/>
      <c r="J26" s="333"/>
      <c r="K26" s="333"/>
      <c r="L26" s="346"/>
      <c r="M26" s="334"/>
    </row>
    <row r="27" spans="1:14" x14ac:dyDescent="0.2">
      <c r="B27" s="328"/>
      <c r="C27" s="329"/>
      <c r="D27" s="329" t="s">
        <v>175</v>
      </c>
      <c r="E27" s="283">
        <v>0</v>
      </c>
      <c r="G27" s="351"/>
      <c r="H27" s="351"/>
      <c r="I27" s="322"/>
      <c r="J27" s="314"/>
      <c r="K27" s="314"/>
      <c r="L27" s="346"/>
      <c r="M27" s="322"/>
      <c r="N27" s="347"/>
    </row>
    <row r="28" spans="1:14" ht="13.5" thickBot="1" x14ac:dyDescent="0.25">
      <c r="B28" s="328"/>
      <c r="C28" s="329"/>
      <c r="D28" s="329" t="s">
        <v>305</v>
      </c>
      <c r="E28" s="283">
        <f>E18</f>
        <v>0</v>
      </c>
      <c r="G28" s="283">
        <f>G18</f>
        <v>0</v>
      </c>
      <c r="H28" s="283">
        <f>H18</f>
        <v>0</v>
      </c>
      <c r="I28" s="322"/>
      <c r="J28" s="314"/>
      <c r="K28" s="314"/>
      <c r="L28" s="346"/>
      <c r="M28" s="322"/>
      <c r="N28" s="347"/>
    </row>
    <row r="29" spans="1:14" ht="13.5" thickBot="1" x14ac:dyDescent="0.25">
      <c r="B29" s="328"/>
      <c r="C29" s="329"/>
      <c r="D29" s="329" t="s">
        <v>301</v>
      </c>
      <c r="E29" s="379">
        <f>SUM(E22:E28)</f>
        <v>0</v>
      </c>
      <c r="G29" s="319">
        <f t="shared" ref="G29:H29" si="8">SUM(G22:G28)</f>
        <v>0</v>
      </c>
      <c r="H29" s="319">
        <f t="shared" si="8"/>
        <v>0</v>
      </c>
      <c r="I29" s="322"/>
      <c r="J29" s="314" t="str">
        <f t="shared" si="6"/>
        <v/>
      </c>
      <c r="K29" s="314" t="str">
        <f t="shared" si="7"/>
        <v/>
      </c>
      <c r="L29" s="346"/>
      <c r="M29" s="322"/>
      <c r="N29" s="347"/>
    </row>
    <row r="30" spans="1:14" ht="15" customHeight="1" thickBot="1" x14ac:dyDescent="0.25">
      <c r="B30" s="357"/>
      <c r="C30" s="335"/>
      <c r="D30" s="335"/>
      <c r="E30" s="376"/>
      <c r="F30" s="358"/>
      <c r="G30" s="355"/>
      <c r="H30" s="355"/>
      <c r="I30" s="359"/>
      <c r="J30" s="336"/>
      <c r="K30" s="360"/>
      <c r="L30" s="346"/>
      <c r="M30" s="322"/>
      <c r="N30" s="347"/>
    </row>
    <row r="31" spans="1:14" s="330" customFormat="1" ht="15" customHeight="1" x14ac:dyDescent="0.2">
      <c r="C31" s="331"/>
      <c r="D31" s="356"/>
      <c r="E31" s="284"/>
      <c r="G31" s="332"/>
      <c r="H31" s="332"/>
      <c r="I31" s="333"/>
      <c r="J31" s="333"/>
      <c r="K31" s="333"/>
      <c r="L31" s="320"/>
      <c r="M31" s="334"/>
    </row>
    <row r="32" spans="1:14" ht="15" customHeight="1" x14ac:dyDescent="0.2">
      <c r="A32" s="274" t="s">
        <v>306</v>
      </c>
      <c r="E32" s="377"/>
      <c r="F32" s="323"/>
      <c r="G32" s="321"/>
      <c r="H32" s="321"/>
      <c r="I32" s="314"/>
      <c r="J32" s="314"/>
      <c r="K32" s="314"/>
      <c r="L32" s="315"/>
      <c r="M32" s="322"/>
    </row>
    <row r="33" spans="1:13" x14ac:dyDescent="0.2">
      <c r="A33" s="306">
        <v>1</v>
      </c>
      <c r="B33" s="274" t="s">
        <v>163</v>
      </c>
      <c r="E33" s="283">
        <v>0</v>
      </c>
      <c r="G33" s="337">
        <v>0</v>
      </c>
      <c r="H33" s="337">
        <v>0</v>
      </c>
      <c r="I33" s="322"/>
      <c r="J33" s="314" t="str">
        <f t="shared" si="6"/>
        <v/>
      </c>
      <c r="K33" s="314" t="str">
        <f t="shared" si="7"/>
        <v/>
      </c>
      <c r="L33" s="315"/>
      <c r="M33" s="322"/>
    </row>
    <row r="34" spans="1:13" ht="15" customHeight="1" x14ac:dyDescent="0.2">
      <c r="A34" s="274"/>
      <c r="E34" s="377"/>
      <c r="G34" s="321"/>
      <c r="H34" s="321"/>
      <c r="I34" s="322"/>
      <c r="J34" s="314"/>
      <c r="K34" s="314"/>
      <c r="L34" s="315"/>
      <c r="M34" s="322"/>
    </row>
    <row r="35" spans="1:13" ht="15" customHeight="1" x14ac:dyDescent="0.2">
      <c r="E35" s="377"/>
      <c r="G35" s="321"/>
      <c r="H35" s="321"/>
      <c r="I35" s="322"/>
      <c r="J35" s="314"/>
      <c r="K35" s="314"/>
      <c r="L35" s="315"/>
      <c r="M35" s="322"/>
    </row>
    <row r="36" spans="1:13" x14ac:dyDescent="0.2">
      <c r="A36" s="274">
        <v>2</v>
      </c>
      <c r="B36" s="274" t="s">
        <v>14</v>
      </c>
      <c r="C36" s="264" t="s">
        <v>22</v>
      </c>
      <c r="D36" s="264" t="s">
        <v>292</v>
      </c>
      <c r="E36" s="283">
        <v>0</v>
      </c>
      <c r="G36" s="282">
        <v>0</v>
      </c>
      <c r="H36" s="282">
        <v>0</v>
      </c>
      <c r="I36" s="316"/>
      <c r="J36" s="314" t="str">
        <f t="shared" si="6"/>
        <v/>
      </c>
      <c r="K36" s="314" t="str">
        <f t="shared" si="7"/>
        <v/>
      </c>
      <c r="L36" s="315"/>
      <c r="M36" s="316"/>
    </row>
    <row r="37" spans="1:13" x14ac:dyDescent="0.2">
      <c r="A37" s="274"/>
      <c r="C37" s="264" t="s">
        <v>17</v>
      </c>
      <c r="D37" s="264" t="s">
        <v>293</v>
      </c>
      <c r="E37" s="283">
        <v>0</v>
      </c>
      <c r="G37" s="282">
        <v>0</v>
      </c>
      <c r="H37" s="282">
        <v>0</v>
      </c>
      <c r="I37" s="316"/>
      <c r="J37" s="314" t="str">
        <f t="shared" si="6"/>
        <v/>
      </c>
      <c r="K37" s="314" t="str">
        <f t="shared" si="7"/>
        <v/>
      </c>
      <c r="L37" s="315"/>
      <c r="M37" s="316"/>
    </row>
    <row r="38" spans="1:13" x14ac:dyDescent="0.2">
      <c r="A38" s="275"/>
      <c r="C38" s="294" t="s">
        <v>18</v>
      </c>
      <c r="D38" s="264" t="s">
        <v>294</v>
      </c>
      <c r="E38" s="283">
        <v>0</v>
      </c>
      <c r="G38" s="282">
        <v>0</v>
      </c>
      <c r="H38" s="282">
        <v>0</v>
      </c>
      <c r="I38" s="316"/>
      <c r="J38" s="314" t="str">
        <f t="shared" si="6"/>
        <v/>
      </c>
      <c r="K38" s="314" t="str">
        <f t="shared" si="7"/>
        <v/>
      </c>
      <c r="L38" s="315"/>
      <c r="M38" s="316"/>
    </row>
    <row r="39" spans="1:13" x14ac:dyDescent="0.2">
      <c r="A39" s="274"/>
      <c r="C39" s="264" t="s">
        <v>19</v>
      </c>
      <c r="D39" s="264" t="s">
        <v>295</v>
      </c>
      <c r="E39" s="283">
        <v>0</v>
      </c>
      <c r="G39" s="282">
        <v>0</v>
      </c>
      <c r="H39" s="282">
        <v>0</v>
      </c>
      <c r="I39" s="316"/>
      <c r="J39" s="314" t="str">
        <f t="shared" si="6"/>
        <v/>
      </c>
      <c r="K39" s="314" t="str">
        <f t="shared" si="7"/>
        <v/>
      </c>
      <c r="L39" s="315"/>
      <c r="M39" s="316"/>
    </row>
    <row r="40" spans="1:13" x14ac:dyDescent="0.2">
      <c r="A40" s="274"/>
      <c r="C40" s="264" t="s">
        <v>20</v>
      </c>
      <c r="D40" s="264" t="s">
        <v>307</v>
      </c>
      <c r="E40" s="283">
        <v>0</v>
      </c>
      <c r="G40" s="282">
        <v>0</v>
      </c>
      <c r="H40" s="282">
        <v>0</v>
      </c>
      <c r="I40" s="316"/>
      <c r="J40" s="314" t="str">
        <f t="shared" si="6"/>
        <v/>
      </c>
      <c r="K40" s="314" t="str">
        <f t="shared" si="7"/>
        <v/>
      </c>
      <c r="L40" s="315"/>
      <c r="M40" s="316"/>
    </row>
    <row r="41" spans="1:13" x14ac:dyDescent="0.2">
      <c r="A41" s="274"/>
      <c r="C41" s="281" t="s">
        <v>23</v>
      </c>
      <c r="D41" s="281" t="s">
        <v>296</v>
      </c>
      <c r="E41" s="283">
        <f>SUM(E42:E44)</f>
        <v>0</v>
      </c>
      <c r="G41" s="283">
        <f t="shared" ref="G41:H41" si="9">SUM(G42:G44)</f>
        <v>0</v>
      </c>
      <c r="H41" s="283">
        <f t="shared" si="9"/>
        <v>0</v>
      </c>
      <c r="I41" s="316"/>
      <c r="J41" s="314" t="str">
        <f t="shared" si="6"/>
        <v/>
      </c>
      <c r="K41" s="314" t="str">
        <f t="shared" si="7"/>
        <v/>
      </c>
      <c r="L41" s="315"/>
      <c r="M41" s="316"/>
    </row>
    <row r="42" spans="1:13" x14ac:dyDescent="0.2">
      <c r="A42" s="274"/>
      <c r="C42" s="313" t="s">
        <v>308</v>
      </c>
      <c r="D42" s="313" t="s">
        <v>309</v>
      </c>
      <c r="E42" s="283">
        <v>0</v>
      </c>
      <c r="G42" s="282">
        <v>0</v>
      </c>
      <c r="H42" s="282">
        <v>0</v>
      </c>
      <c r="I42" s="316"/>
      <c r="J42" s="314" t="str">
        <f t="shared" si="6"/>
        <v/>
      </c>
      <c r="K42" s="314" t="str">
        <f t="shared" si="7"/>
        <v/>
      </c>
      <c r="L42" s="315"/>
      <c r="M42" s="316"/>
    </row>
    <row r="43" spans="1:13" x14ac:dyDescent="0.2">
      <c r="A43" s="274"/>
      <c r="C43" s="313" t="s">
        <v>310</v>
      </c>
      <c r="D43" s="313" t="s">
        <v>311</v>
      </c>
      <c r="E43" s="283">
        <v>0</v>
      </c>
      <c r="G43" s="282">
        <v>0</v>
      </c>
      <c r="H43" s="282">
        <v>0</v>
      </c>
      <c r="I43" s="316"/>
      <c r="J43" s="314" t="str">
        <f t="shared" si="6"/>
        <v/>
      </c>
      <c r="K43" s="314" t="str">
        <f t="shared" si="7"/>
        <v/>
      </c>
      <c r="L43" s="315"/>
      <c r="M43" s="316"/>
    </row>
    <row r="44" spans="1:13" x14ac:dyDescent="0.2">
      <c r="A44" s="274"/>
      <c r="C44" s="313" t="s">
        <v>312</v>
      </c>
      <c r="D44" s="313" t="s">
        <v>21</v>
      </c>
      <c r="E44" s="283">
        <v>0</v>
      </c>
      <c r="G44" s="282">
        <v>0</v>
      </c>
      <c r="H44" s="282">
        <v>0</v>
      </c>
      <c r="I44" s="316"/>
      <c r="J44" s="314" t="str">
        <f t="shared" si="6"/>
        <v/>
      </c>
      <c r="K44" s="314" t="str">
        <f t="shared" si="7"/>
        <v/>
      </c>
      <c r="L44" s="315"/>
      <c r="M44" s="316"/>
    </row>
    <row r="45" spans="1:13" x14ac:dyDescent="0.2">
      <c r="A45" s="274"/>
      <c r="C45" s="264" t="s">
        <v>24</v>
      </c>
      <c r="D45" s="264" t="s">
        <v>270</v>
      </c>
      <c r="E45" s="283">
        <v>0</v>
      </c>
      <c r="G45" s="282">
        <v>0</v>
      </c>
      <c r="H45" s="282">
        <v>0</v>
      </c>
      <c r="I45" s="316"/>
      <c r="J45" s="314" t="str">
        <f t="shared" si="6"/>
        <v/>
      </c>
      <c r="K45" s="314" t="str">
        <f t="shared" si="7"/>
        <v/>
      </c>
      <c r="L45" s="315"/>
      <c r="M45" s="316"/>
    </row>
    <row r="46" spans="1:13" x14ac:dyDescent="0.2">
      <c r="A46" s="274"/>
      <c r="C46" s="264" t="s">
        <v>25</v>
      </c>
      <c r="D46" s="264" t="s">
        <v>272</v>
      </c>
      <c r="E46" s="283">
        <v>0</v>
      </c>
      <c r="G46" s="282">
        <v>0</v>
      </c>
      <c r="H46" s="282">
        <v>0</v>
      </c>
      <c r="I46" s="316"/>
      <c r="J46" s="314" t="str">
        <f t="shared" si="6"/>
        <v/>
      </c>
      <c r="K46" s="314" t="str">
        <f t="shared" si="7"/>
        <v/>
      </c>
      <c r="L46" s="315"/>
      <c r="M46" s="316"/>
    </row>
    <row r="47" spans="1:13" x14ac:dyDescent="0.2">
      <c r="A47" s="274"/>
      <c r="C47" s="338" t="s">
        <v>181</v>
      </c>
      <c r="D47" s="308" t="s">
        <v>313</v>
      </c>
      <c r="E47" s="378">
        <v>0</v>
      </c>
      <c r="G47" s="300">
        <v>0</v>
      </c>
      <c r="H47" s="300">
        <v>0</v>
      </c>
      <c r="I47" s="316"/>
      <c r="J47" s="314" t="str">
        <f t="shared" si="6"/>
        <v/>
      </c>
      <c r="K47" s="314" t="str">
        <f t="shared" si="7"/>
        <v/>
      </c>
      <c r="L47" s="315"/>
      <c r="M47" s="316"/>
    </row>
    <row r="48" spans="1:13" x14ac:dyDescent="0.2">
      <c r="A48" s="274"/>
      <c r="C48" s="308" t="s">
        <v>199</v>
      </c>
      <c r="D48" s="308" t="s">
        <v>314</v>
      </c>
      <c r="E48" s="378">
        <v>0</v>
      </c>
      <c r="G48" s="300">
        <v>0</v>
      </c>
      <c r="H48" s="300">
        <v>0</v>
      </c>
      <c r="I48" s="316"/>
      <c r="J48" s="314" t="str">
        <f t="shared" si="6"/>
        <v/>
      </c>
      <c r="K48" s="314" t="str">
        <f t="shared" si="7"/>
        <v/>
      </c>
      <c r="L48" s="315"/>
      <c r="M48" s="316"/>
    </row>
    <row r="49" spans="1:46" x14ac:dyDescent="0.2">
      <c r="A49" s="274"/>
      <c r="C49" s="308" t="s">
        <v>201</v>
      </c>
      <c r="D49" s="264" t="s">
        <v>315</v>
      </c>
      <c r="E49" s="283">
        <v>0</v>
      </c>
      <c r="G49" s="282">
        <v>0</v>
      </c>
      <c r="H49" s="282">
        <v>0</v>
      </c>
      <c r="I49" s="316"/>
      <c r="J49" s="314" t="str">
        <f t="shared" si="6"/>
        <v/>
      </c>
      <c r="K49" s="314" t="str">
        <f t="shared" si="7"/>
        <v/>
      </c>
      <c r="L49" s="315"/>
      <c r="M49" s="316"/>
    </row>
    <row r="50" spans="1:46" x14ac:dyDescent="0.2">
      <c r="A50" s="274"/>
      <c r="C50" s="308" t="s">
        <v>203</v>
      </c>
      <c r="D50" s="264" t="s">
        <v>316</v>
      </c>
      <c r="E50" s="378">
        <v>0</v>
      </c>
      <c r="G50" s="300">
        <v>0</v>
      </c>
      <c r="H50" s="300">
        <v>0</v>
      </c>
      <c r="I50" s="316"/>
      <c r="J50" s="314" t="str">
        <f t="shared" si="6"/>
        <v/>
      </c>
      <c r="K50" s="314" t="str">
        <f t="shared" si="7"/>
        <v/>
      </c>
      <c r="L50" s="315"/>
      <c r="M50" s="316"/>
    </row>
    <row r="51" spans="1:46" ht="13.5" thickBot="1" x14ac:dyDescent="0.25">
      <c r="A51" s="274"/>
      <c r="C51" s="308" t="s">
        <v>205</v>
      </c>
      <c r="D51" s="308" t="s">
        <v>21</v>
      </c>
      <c r="E51" s="378">
        <v>0</v>
      </c>
      <c r="G51" s="300">
        <v>0</v>
      </c>
      <c r="H51" s="300">
        <v>0</v>
      </c>
      <c r="I51" s="316"/>
      <c r="J51" s="314" t="str">
        <f t="shared" si="6"/>
        <v/>
      </c>
      <c r="K51" s="314" t="str">
        <f t="shared" si="7"/>
        <v/>
      </c>
      <c r="L51" s="315"/>
      <c r="M51" s="316"/>
    </row>
    <row r="52" spans="1:46" ht="13.5" thickBot="1" x14ac:dyDescent="0.25">
      <c r="A52" s="274"/>
      <c r="B52" s="274" t="s">
        <v>317</v>
      </c>
      <c r="E52" s="340">
        <f>SUM(E36:E51)-E41</f>
        <v>0</v>
      </c>
      <c r="G52" s="339">
        <f t="shared" ref="G52:H52" si="10">SUM(G36:G51)-G41</f>
        <v>0</v>
      </c>
      <c r="H52" s="339">
        <f t="shared" si="10"/>
        <v>0</v>
      </c>
      <c r="I52" s="316"/>
      <c r="J52" s="314" t="str">
        <f t="shared" si="6"/>
        <v/>
      </c>
      <c r="K52" s="314" t="str">
        <f t="shared" si="7"/>
        <v/>
      </c>
      <c r="L52" s="315"/>
      <c r="M52" s="316"/>
    </row>
    <row r="53" spans="1:46" ht="15" customHeight="1" x14ac:dyDescent="0.2">
      <c r="E53" s="377"/>
      <c r="G53" s="321"/>
      <c r="H53" s="321"/>
      <c r="I53" s="316"/>
      <c r="J53" s="314"/>
      <c r="K53" s="314"/>
      <c r="L53" s="362"/>
      <c r="M53" s="316"/>
    </row>
    <row r="54" spans="1:46" x14ac:dyDescent="0.2">
      <c r="A54" s="274">
        <v>3</v>
      </c>
      <c r="B54" s="274" t="s">
        <v>15</v>
      </c>
      <c r="C54" s="264" t="s">
        <v>22</v>
      </c>
      <c r="D54" s="264" t="s">
        <v>318</v>
      </c>
      <c r="E54" s="283">
        <v>0</v>
      </c>
      <c r="G54" s="282">
        <v>0</v>
      </c>
      <c r="H54" s="282">
        <v>0</v>
      </c>
      <c r="I54" s="316"/>
      <c r="J54" s="314" t="str">
        <f t="shared" si="6"/>
        <v/>
      </c>
      <c r="K54" s="314" t="str">
        <f t="shared" si="7"/>
        <v/>
      </c>
      <c r="L54" s="315"/>
      <c r="M54" s="316"/>
    </row>
    <row r="55" spans="1:46" x14ac:dyDescent="0.2">
      <c r="A55" s="274"/>
      <c r="B55" s="274"/>
      <c r="C55" s="264" t="s">
        <v>17</v>
      </c>
      <c r="D55" s="264" t="s">
        <v>319</v>
      </c>
      <c r="E55" s="283">
        <v>0</v>
      </c>
      <c r="G55" s="282">
        <v>0</v>
      </c>
      <c r="H55" s="282">
        <v>0</v>
      </c>
      <c r="I55" s="316"/>
      <c r="J55" s="314" t="str">
        <f t="shared" si="6"/>
        <v/>
      </c>
      <c r="K55" s="314" t="str">
        <f t="shared" si="7"/>
        <v/>
      </c>
      <c r="L55" s="315"/>
      <c r="M55" s="316"/>
    </row>
    <row r="56" spans="1:46" ht="13.5" thickBot="1" x14ac:dyDescent="0.25">
      <c r="A56" s="274"/>
      <c r="B56" s="274"/>
      <c r="C56" s="264" t="s">
        <v>18</v>
      </c>
      <c r="D56" s="264" t="s">
        <v>320</v>
      </c>
      <c r="E56" s="378">
        <v>0</v>
      </c>
      <c r="G56" s="300">
        <v>0</v>
      </c>
      <c r="H56" s="300">
        <v>0</v>
      </c>
      <c r="I56" s="316"/>
      <c r="J56" s="314" t="str">
        <f t="shared" si="6"/>
        <v/>
      </c>
      <c r="K56" s="314" t="str">
        <f t="shared" si="7"/>
        <v/>
      </c>
      <c r="L56" s="315"/>
      <c r="M56" s="316"/>
    </row>
    <row r="57" spans="1:46" ht="13.5" thickBot="1" x14ac:dyDescent="0.25">
      <c r="A57" s="274"/>
      <c r="B57" s="274" t="s">
        <v>321</v>
      </c>
      <c r="E57" s="340">
        <f>SUM(E54:E56)</f>
        <v>0</v>
      </c>
      <c r="G57" s="340">
        <f t="shared" ref="G57:H57" si="11">SUM(G54:G56)</f>
        <v>0</v>
      </c>
      <c r="H57" s="340">
        <f t="shared" si="11"/>
        <v>0</v>
      </c>
      <c r="I57" s="316"/>
      <c r="J57" s="314" t="str">
        <f t="shared" si="6"/>
        <v/>
      </c>
      <c r="K57" s="314" t="str">
        <f t="shared" si="7"/>
        <v/>
      </c>
      <c r="L57" s="315"/>
      <c r="M57" s="316"/>
    </row>
    <row r="58" spans="1:46" ht="15" customHeight="1" x14ac:dyDescent="0.2">
      <c r="B58" s="274"/>
      <c r="C58" s="274"/>
      <c r="D58" s="274"/>
      <c r="E58" s="377"/>
      <c r="G58" s="321"/>
      <c r="H58" s="321"/>
      <c r="I58" s="316"/>
      <c r="J58" s="314"/>
      <c r="K58" s="314"/>
      <c r="L58" s="362"/>
      <c r="M58" s="316"/>
    </row>
    <row r="59" spans="1:46" s="293" customFormat="1" x14ac:dyDescent="0.2">
      <c r="A59" s="275">
        <v>4</v>
      </c>
      <c r="B59" s="275" t="s">
        <v>322</v>
      </c>
      <c r="C59" s="293" t="s">
        <v>22</v>
      </c>
      <c r="D59" s="341" t="s">
        <v>323</v>
      </c>
      <c r="E59" s="283">
        <v>0</v>
      </c>
      <c r="F59" s="264"/>
      <c r="G59" s="282">
        <v>0</v>
      </c>
      <c r="H59" s="282">
        <v>0</v>
      </c>
      <c r="I59" s="316"/>
      <c r="J59" s="314" t="str">
        <f t="shared" si="6"/>
        <v/>
      </c>
      <c r="K59" s="314" t="str">
        <f t="shared" si="7"/>
        <v/>
      </c>
      <c r="L59" s="315"/>
      <c r="M59" s="316"/>
      <c r="N59" s="264"/>
      <c r="O59" s="264"/>
      <c r="P59" s="264"/>
      <c r="Q59" s="264"/>
      <c r="R59" s="264"/>
      <c r="S59" s="264"/>
      <c r="T59" s="264"/>
      <c r="U59" s="264"/>
      <c r="V59" s="264"/>
      <c r="W59" s="264"/>
      <c r="X59" s="264"/>
      <c r="Y59" s="264"/>
      <c r="Z59" s="264"/>
      <c r="AA59" s="264"/>
      <c r="AB59" s="264"/>
      <c r="AC59" s="264"/>
      <c r="AD59" s="264"/>
      <c r="AE59" s="264"/>
      <c r="AF59" s="264"/>
      <c r="AG59" s="264"/>
      <c r="AH59" s="264"/>
      <c r="AI59" s="264"/>
      <c r="AJ59" s="264"/>
      <c r="AK59" s="264"/>
      <c r="AL59" s="264"/>
      <c r="AM59" s="264"/>
      <c r="AN59" s="264"/>
      <c r="AO59" s="264"/>
      <c r="AP59" s="264"/>
      <c r="AQ59" s="264"/>
      <c r="AR59" s="264"/>
      <c r="AS59" s="264"/>
      <c r="AT59" s="264"/>
    </row>
    <row r="60" spans="1:46" s="293" customFormat="1" x14ac:dyDescent="0.2">
      <c r="A60" s="275"/>
      <c r="B60" s="275"/>
      <c r="C60" s="293" t="s">
        <v>17</v>
      </c>
      <c r="D60" s="341" t="s">
        <v>324</v>
      </c>
      <c r="E60" s="378">
        <v>0</v>
      </c>
      <c r="F60" s="264"/>
      <c r="G60" s="300">
        <v>0</v>
      </c>
      <c r="H60" s="300">
        <v>0</v>
      </c>
      <c r="I60" s="316"/>
      <c r="J60" s="314" t="str">
        <f t="shared" si="6"/>
        <v/>
      </c>
      <c r="K60" s="314" t="str">
        <f t="shared" si="7"/>
        <v/>
      </c>
      <c r="L60" s="315"/>
      <c r="M60" s="316"/>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row>
    <row r="61" spans="1:46" x14ac:dyDescent="0.2">
      <c r="C61" s="264" t="s">
        <v>18</v>
      </c>
      <c r="D61" s="264" t="s">
        <v>21</v>
      </c>
      <c r="E61" s="378">
        <v>0</v>
      </c>
      <c r="G61" s="300">
        <v>0</v>
      </c>
      <c r="H61" s="300">
        <v>0</v>
      </c>
      <c r="I61" s="316"/>
      <c r="J61" s="314" t="str">
        <f t="shared" si="6"/>
        <v/>
      </c>
      <c r="K61" s="314" t="str">
        <f t="shared" si="7"/>
        <v/>
      </c>
      <c r="L61" s="315"/>
      <c r="M61" s="316"/>
    </row>
    <row r="62" spans="1:46" x14ac:dyDescent="0.2">
      <c r="C62" s="264" t="s">
        <v>19</v>
      </c>
      <c r="D62" s="308" t="s">
        <v>325</v>
      </c>
      <c r="E62" s="283">
        <v>0</v>
      </c>
      <c r="G62" s="282">
        <v>0</v>
      </c>
      <c r="H62" s="282">
        <v>0</v>
      </c>
      <c r="I62" s="316"/>
      <c r="J62" s="314" t="str">
        <f t="shared" si="6"/>
        <v/>
      </c>
      <c r="K62" s="314" t="str">
        <f t="shared" si="7"/>
        <v/>
      </c>
      <c r="L62" s="315"/>
      <c r="M62" s="316"/>
    </row>
    <row r="63" spans="1:46" ht="13.5" thickBot="1" x14ac:dyDescent="0.25">
      <c r="C63" s="264" t="s">
        <v>20</v>
      </c>
      <c r="D63" s="308" t="s">
        <v>326</v>
      </c>
      <c r="E63" s="378">
        <v>0</v>
      </c>
      <c r="G63" s="300">
        <v>0</v>
      </c>
      <c r="H63" s="300">
        <v>0</v>
      </c>
      <c r="I63" s="316"/>
      <c r="J63" s="314" t="str">
        <f t="shared" si="6"/>
        <v/>
      </c>
      <c r="K63" s="314" t="str">
        <f t="shared" si="7"/>
        <v/>
      </c>
      <c r="L63" s="315"/>
      <c r="M63" s="316"/>
    </row>
    <row r="64" spans="1:46" ht="13.5" thickBot="1" x14ac:dyDescent="0.25">
      <c r="B64" s="274" t="s">
        <v>327</v>
      </c>
      <c r="E64" s="340">
        <f>SUM(E59:E63)</f>
        <v>0</v>
      </c>
      <c r="G64" s="339">
        <f t="shared" ref="G64:H64" si="12">SUM(G59:G63)</f>
        <v>0</v>
      </c>
      <c r="H64" s="339">
        <f t="shared" si="12"/>
        <v>0</v>
      </c>
      <c r="I64" s="316"/>
      <c r="J64" s="314" t="str">
        <f t="shared" si="6"/>
        <v/>
      </c>
      <c r="K64" s="314" t="str">
        <f t="shared" si="7"/>
        <v/>
      </c>
      <c r="L64" s="315"/>
      <c r="M64" s="316"/>
    </row>
    <row r="65" spans="1:12" x14ac:dyDescent="0.2">
      <c r="B65" s="274"/>
      <c r="C65" s="274"/>
      <c r="D65" s="274"/>
      <c r="J65" s="342"/>
      <c r="K65" s="342"/>
      <c r="L65" s="343"/>
    </row>
    <row r="66" spans="1:12" ht="45" customHeight="1" x14ac:dyDescent="0.2">
      <c r="A66" s="344" t="s">
        <v>328</v>
      </c>
      <c r="B66" s="398" t="s">
        <v>329</v>
      </c>
      <c r="C66" s="399"/>
      <c r="D66" s="399"/>
      <c r="J66" s="342"/>
      <c r="K66" s="342"/>
      <c r="L66" s="343"/>
    </row>
    <row r="67" spans="1:12" x14ac:dyDescent="0.2">
      <c r="L67" s="345"/>
    </row>
    <row r="68" spans="1:12" x14ac:dyDescent="0.2">
      <c r="L68" s="345"/>
    </row>
    <row r="69" spans="1:12" x14ac:dyDescent="0.2">
      <c r="L69" s="345"/>
    </row>
    <row r="70" spans="1:12" x14ac:dyDescent="0.2">
      <c r="L70" s="345"/>
    </row>
    <row r="71" spans="1:12" x14ac:dyDescent="0.2">
      <c r="L71" s="345"/>
    </row>
    <row r="72" spans="1:12" x14ac:dyDescent="0.2">
      <c r="L72" s="345"/>
    </row>
    <row r="73" spans="1:12" x14ac:dyDescent="0.2">
      <c r="L73" s="345"/>
    </row>
    <row r="74" spans="1:12" x14ac:dyDescent="0.2">
      <c r="L74" s="345"/>
    </row>
    <row r="75" spans="1:12" x14ac:dyDescent="0.2">
      <c r="L75" s="345"/>
    </row>
    <row r="76" spans="1:12" x14ac:dyDescent="0.2">
      <c r="L76" s="345"/>
    </row>
    <row r="77" spans="1:12" x14ac:dyDescent="0.2">
      <c r="L77" s="345"/>
    </row>
  </sheetData>
  <sheetProtection password="E0DA" sheet="1" objects="1" scenarios="1" formatRows="0"/>
  <mergeCells count="1">
    <mergeCell ref="B66:D66"/>
  </mergeCells>
  <conditionalFormatting sqref="I20:I21 I31:I32 J7:K64">
    <cfRule type="expression" dxfId="3" priority="1" stopIfTrue="1">
      <formula>#REF!&gt;0</formula>
    </cfRule>
    <cfRule type="expression" dxfId="2" priority="2" stopIfTrue="1">
      <formula>"m7&gt;0"</formula>
    </cfRule>
  </conditionalFormatting>
  <dataValidations count="1">
    <dataValidation type="whole" allowBlank="1" showInputMessage="1" showErrorMessage="1" sqref="E18 E36:E51 E54:E57 E59:E63 G7:H15 G59:H63 G18:H18 G36:H51 G54:H57 E7:E15">
      <formula1>-1E+30</formula1>
      <formula2>1E+30</formula2>
    </dataValidation>
  </dataValidations>
  <pageMargins left="0.75" right="0.68" top="0.68" bottom="0.7" header="0.5" footer="0.5"/>
  <pageSetup paperSize="8" scale="70" orientation="landscape" r:id="rId1"/>
  <headerFooter alignWithMargins="0"/>
  <ignoredErrors>
    <ignoredError sqref="J15:K15"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zoomScale="75" zoomScaleNormal="75" workbookViewId="0">
      <selection activeCell="M10" sqref="M10"/>
    </sheetView>
  </sheetViews>
  <sheetFormatPr defaultColWidth="27.140625" defaultRowHeight="17.25" x14ac:dyDescent="0.3"/>
  <cols>
    <col min="1" max="1" width="71.5703125" style="96" bestFit="1" customWidth="1"/>
    <col min="2" max="2" width="5.5703125" style="96" customWidth="1"/>
    <col min="3" max="3" width="10.7109375" style="95" customWidth="1"/>
    <col min="4" max="4" width="6" style="96" customWidth="1"/>
    <col min="5" max="6" width="10.5703125" style="95" customWidth="1"/>
    <col min="7" max="7" width="5.7109375" style="95" customWidth="1"/>
    <col min="8" max="9" width="10.85546875" style="95" customWidth="1"/>
    <col min="10" max="10" width="71.28515625" style="96" customWidth="1"/>
    <col min="11" max="16384" width="27.140625" style="96"/>
  </cols>
  <sheetData>
    <row r="1" spans="1:10" x14ac:dyDescent="0.3">
      <c r="A1" s="400">
        <f>Declaration!C3</f>
        <v>0</v>
      </c>
      <c r="B1" s="400"/>
      <c r="C1" s="400"/>
      <c r="D1" s="400"/>
      <c r="E1" s="400"/>
      <c r="F1" s="128"/>
    </row>
    <row r="2" spans="1:10" x14ac:dyDescent="0.3">
      <c r="A2" s="128"/>
      <c r="B2" s="128"/>
      <c r="C2" s="128"/>
      <c r="D2" s="128"/>
      <c r="E2" s="128"/>
      <c r="F2" s="128"/>
    </row>
    <row r="3" spans="1:10" x14ac:dyDescent="0.3">
      <c r="A3" s="128"/>
      <c r="B3" s="128"/>
      <c r="C3" s="128"/>
      <c r="D3" s="128"/>
      <c r="E3" s="128"/>
      <c r="F3" s="128"/>
    </row>
    <row r="4" spans="1:10" ht="34.5" x14ac:dyDescent="0.3">
      <c r="A4" s="400" t="s">
        <v>179</v>
      </c>
      <c r="B4" s="400"/>
      <c r="C4" s="97" t="str">
        <f>SOCIE!D3</f>
        <v>Actual 2019-20</v>
      </c>
      <c r="D4" s="98"/>
      <c r="E4" s="97" t="str">
        <f>SOCIE!F3</f>
        <v>Forecast 2020-21</v>
      </c>
      <c r="F4" s="97" t="str">
        <f>SOCIE!G3</f>
        <v>Forecast 2021-22</v>
      </c>
      <c r="G4" s="99"/>
      <c r="H4" s="100" t="str">
        <f>SOCIE!I3</f>
        <v>2019-20 - 2020-21</v>
      </c>
      <c r="I4" s="100" t="str">
        <f>SOCIE!J3</f>
        <v>2020-21- 2021-22</v>
      </c>
      <c r="J4" s="101" t="s">
        <v>108</v>
      </c>
    </row>
    <row r="5" spans="1:10" x14ac:dyDescent="0.3">
      <c r="C5" s="102" t="s">
        <v>6</v>
      </c>
      <c r="D5" s="103"/>
      <c r="E5" s="102" t="s">
        <v>6</v>
      </c>
      <c r="F5" s="102" t="s">
        <v>6</v>
      </c>
      <c r="G5" s="102"/>
      <c r="H5" s="103" t="s">
        <v>7</v>
      </c>
      <c r="I5" s="103" t="s">
        <v>7</v>
      </c>
    </row>
    <row r="6" spans="1:10" x14ac:dyDescent="0.3">
      <c r="A6" s="104"/>
    </row>
    <row r="7" spans="1:10" x14ac:dyDescent="0.3">
      <c r="E7" s="134"/>
      <c r="F7" s="134"/>
    </row>
    <row r="8" spans="1:10" s="107" customFormat="1" ht="51.75" customHeight="1" x14ac:dyDescent="0.2">
      <c r="A8" s="125" t="s">
        <v>68</v>
      </c>
      <c r="B8" s="125"/>
      <c r="C8" s="105">
        <f>SOCIE!D30</f>
        <v>0</v>
      </c>
      <c r="D8" s="105"/>
      <c r="E8" s="105">
        <f>SOCIE!F30</f>
        <v>0</v>
      </c>
      <c r="F8" s="105">
        <f>SOCIE!G30</f>
        <v>0</v>
      </c>
      <c r="G8" s="106"/>
      <c r="H8" s="135" t="s">
        <v>109</v>
      </c>
      <c r="I8" s="135" t="s">
        <v>109</v>
      </c>
      <c r="J8" s="165"/>
    </row>
    <row r="9" spans="1:10" s="107" customFormat="1" x14ac:dyDescent="0.2">
      <c r="C9" s="108"/>
      <c r="D9" s="108"/>
      <c r="E9" s="108"/>
      <c r="F9" s="108"/>
      <c r="G9" s="106"/>
      <c r="H9" s="135"/>
      <c r="I9" s="135"/>
      <c r="J9" s="165"/>
    </row>
    <row r="10" spans="1:10" s="107" customFormat="1" x14ac:dyDescent="0.2">
      <c r="A10" s="109" t="s">
        <v>134</v>
      </c>
      <c r="C10" s="110"/>
      <c r="D10" s="111"/>
      <c r="E10" s="110"/>
      <c r="F10" s="110"/>
      <c r="G10" s="106"/>
      <c r="H10" s="135"/>
      <c r="I10" s="135"/>
      <c r="J10" s="165"/>
    </row>
    <row r="11" spans="1:10" s="107" customFormat="1" ht="51.75" x14ac:dyDescent="0.3">
      <c r="A11" s="176" t="s">
        <v>165</v>
      </c>
      <c r="B11" s="177"/>
      <c r="C11" s="202">
        <f>SOCIE!D23-Income!E20-Income!E40</f>
        <v>0</v>
      </c>
      <c r="D11" s="166"/>
      <c r="E11" s="202">
        <f>SOCIE!F23-Income!G20-Income!G40</f>
        <v>0</v>
      </c>
      <c r="F11" s="202">
        <f>SOCIE!G23-Income!H20-Income!H40</f>
        <v>0</v>
      </c>
      <c r="G11" s="112"/>
      <c r="H11" s="136" t="str">
        <f>IF(C11=0,"",(E11-C11)/C11)</f>
        <v/>
      </c>
      <c r="I11" s="136" t="str">
        <f>IF(E11=0,"",(F11-E11)/E11)</f>
        <v/>
      </c>
      <c r="J11" s="199"/>
    </row>
    <row r="12" spans="1:10" s="107" customFormat="1" x14ac:dyDescent="0.3">
      <c r="A12" s="178" t="s">
        <v>117</v>
      </c>
      <c r="B12" s="177"/>
      <c r="C12" s="202">
        <f>SOCIE!D20</f>
        <v>0</v>
      </c>
      <c r="D12" s="203"/>
      <c r="E12" s="202">
        <f>SOCIE!F20</f>
        <v>0</v>
      </c>
      <c r="F12" s="202">
        <f>SOCIE!G20</f>
        <v>0</v>
      </c>
      <c r="G12" s="106"/>
      <c r="H12" s="136" t="str">
        <f>IF(C12=0,"",(E12-C12)/C12)</f>
        <v/>
      </c>
      <c r="I12" s="136" t="str">
        <f>IF(E12=0,"",(F12-E12)/E12)</f>
        <v/>
      </c>
      <c r="J12" s="199"/>
    </row>
    <row r="13" spans="1:10" s="107" customFormat="1" x14ac:dyDescent="0.3">
      <c r="A13" s="257" t="s">
        <v>247</v>
      </c>
      <c r="B13" s="177"/>
      <c r="C13" s="202">
        <f>SOCIE!D22</f>
        <v>0</v>
      </c>
      <c r="D13" s="258"/>
      <c r="E13" s="202">
        <f>SOCIE!F22</f>
        <v>0</v>
      </c>
      <c r="F13" s="202">
        <f>SOCIE!G22</f>
        <v>0</v>
      </c>
      <c r="G13" s="106"/>
      <c r="H13" s="136" t="str">
        <f>IF(C13=0,"",(E13-C13)/C13)</f>
        <v/>
      </c>
      <c r="I13" s="136" t="str">
        <f>IF(E13=0,"",(F13-E13)/E13)</f>
        <v/>
      </c>
      <c r="J13" s="199"/>
    </row>
    <row r="14" spans="1:10" s="107" customFormat="1" x14ac:dyDescent="0.3">
      <c r="A14" s="179" t="s">
        <v>157</v>
      </c>
      <c r="B14" s="177"/>
      <c r="C14" s="202">
        <f>Expenditure!E25</f>
        <v>0</v>
      </c>
      <c r="D14" s="203"/>
      <c r="E14" s="350"/>
      <c r="F14" s="350"/>
      <c r="G14" s="106"/>
      <c r="H14" s="136"/>
      <c r="I14" s="136"/>
      <c r="J14" s="199"/>
    </row>
    <row r="15" spans="1:10" s="107" customFormat="1" x14ac:dyDescent="0.3">
      <c r="A15" s="179" t="s">
        <v>176</v>
      </c>
      <c r="B15" s="177"/>
      <c r="C15" s="202">
        <f>Expenditure!E27+Expenditure!E49</f>
        <v>0</v>
      </c>
      <c r="D15" s="203"/>
      <c r="E15" s="350"/>
      <c r="F15" s="350"/>
      <c r="G15" s="112"/>
      <c r="H15" s="136"/>
      <c r="I15" s="136"/>
      <c r="J15" s="199"/>
    </row>
    <row r="16" spans="1:10" s="107" customFormat="1" x14ac:dyDescent="0.3">
      <c r="A16" s="179" t="s">
        <v>177</v>
      </c>
      <c r="B16" s="180"/>
      <c r="C16" s="202">
        <f>Expenditure!E62</f>
        <v>0</v>
      </c>
      <c r="D16" s="203"/>
      <c r="E16" s="350"/>
      <c r="F16" s="350"/>
      <c r="G16" s="112"/>
      <c r="H16" s="136"/>
      <c r="I16" s="136"/>
      <c r="J16" s="199"/>
    </row>
    <row r="17" spans="1:10" s="107" customFormat="1" x14ac:dyDescent="0.3">
      <c r="A17" s="181" t="s">
        <v>135</v>
      </c>
      <c r="B17" s="177"/>
      <c r="C17" s="136"/>
      <c r="D17" s="136"/>
      <c r="E17" s="136"/>
      <c r="F17" s="136"/>
      <c r="G17" s="136"/>
      <c r="H17" s="136"/>
      <c r="I17" s="136"/>
      <c r="J17" s="199"/>
    </row>
    <row r="18" spans="1:10" s="107" customFormat="1" x14ac:dyDescent="0.3">
      <c r="A18" s="182" t="s">
        <v>158</v>
      </c>
      <c r="B18" s="177"/>
      <c r="C18" s="202">
        <f>Income!E37+Income!E38</f>
        <v>0</v>
      </c>
      <c r="D18" s="203"/>
      <c r="E18" s="202">
        <f>Income!G37+Income!G38</f>
        <v>0</v>
      </c>
      <c r="F18" s="202">
        <f>Income!H37+Income!H38</f>
        <v>0</v>
      </c>
      <c r="G18" s="112"/>
      <c r="H18" s="136" t="str">
        <f>IF(C18=0,"",(E18-C18)/C18)</f>
        <v/>
      </c>
      <c r="I18" s="136" t="str">
        <f>IF(E18=0,"",(F18-E18)/E18)</f>
        <v/>
      </c>
      <c r="J18" s="199"/>
    </row>
    <row r="19" spans="1:10" s="107" customFormat="1" ht="34.5" x14ac:dyDescent="0.3">
      <c r="A19" s="178" t="s">
        <v>331</v>
      </c>
      <c r="B19" s="177"/>
      <c r="C19" s="202">
        <v>0</v>
      </c>
      <c r="D19" s="108"/>
      <c r="E19" s="113">
        <v>0</v>
      </c>
      <c r="F19" s="113">
        <v>0</v>
      </c>
      <c r="G19" s="112"/>
      <c r="H19" s="136" t="str">
        <f>IF(C19=0,"",(E19-C19)/C19)</f>
        <v/>
      </c>
      <c r="I19" s="136" t="str">
        <f>IF(E19=0,"",(F19-E19)/E19)</f>
        <v/>
      </c>
      <c r="J19" s="199"/>
    </row>
    <row r="20" spans="1:10" s="107" customFormat="1" ht="34.5" x14ac:dyDescent="0.3">
      <c r="A20" s="182" t="s">
        <v>159</v>
      </c>
      <c r="B20" s="177"/>
      <c r="C20" s="202">
        <f>C42</f>
        <v>0</v>
      </c>
      <c r="D20" s="203"/>
      <c r="E20" s="202">
        <f t="shared" ref="E20:F20" si="0">E42</f>
        <v>0</v>
      </c>
      <c r="F20" s="202">
        <f t="shared" si="0"/>
        <v>0</v>
      </c>
      <c r="G20" s="112"/>
      <c r="H20" s="136" t="str">
        <f>IF(C20=0,"",(E20-C20)/C20)</f>
        <v/>
      </c>
      <c r="I20" s="136" t="str">
        <f>IF(E20=0,"",(F20-E20)/E20)</f>
        <v/>
      </c>
      <c r="J20" s="199"/>
    </row>
    <row r="21" spans="1:10" s="107" customFormat="1" x14ac:dyDescent="0.3">
      <c r="A21" s="182" t="s">
        <v>160</v>
      </c>
      <c r="B21" s="177"/>
      <c r="C21" s="202">
        <v>0</v>
      </c>
      <c r="D21" s="108"/>
      <c r="E21" s="113">
        <v>0</v>
      </c>
      <c r="F21" s="113">
        <v>0</v>
      </c>
      <c r="G21" s="112"/>
      <c r="H21" s="136" t="str">
        <f>IF(C21=0,"",(E21-C21)/C21)</f>
        <v/>
      </c>
      <c r="I21" s="136" t="str">
        <f>IF(E21=0,"",(F21-E21)/E21)</f>
        <v/>
      </c>
      <c r="J21" s="199"/>
    </row>
    <row r="22" spans="1:10" s="107" customFormat="1" x14ac:dyDescent="0.3">
      <c r="C22" s="110"/>
      <c r="D22" s="108"/>
      <c r="E22" s="110"/>
      <c r="F22" s="110"/>
      <c r="G22" s="106"/>
      <c r="H22" s="136"/>
      <c r="I22" s="136"/>
      <c r="J22" s="199"/>
    </row>
    <row r="23" spans="1:10" s="107" customFormat="1" ht="18" thickBot="1" x14ac:dyDescent="0.35">
      <c r="A23" s="401" t="s">
        <v>178</v>
      </c>
      <c r="B23" s="401"/>
      <c r="C23" s="163">
        <f>C8+C11+C12+C13+C14+C15+C16-C18-C19-C20-C21</f>
        <v>0</v>
      </c>
      <c r="D23" s="108"/>
      <c r="E23" s="163">
        <f t="shared" ref="E23:F23" si="1">E8+E11+E12+E13+E14+E15+E16-E18-E19-E20-E21</f>
        <v>0</v>
      </c>
      <c r="F23" s="163">
        <f t="shared" si="1"/>
        <v>0</v>
      </c>
      <c r="G23" s="106"/>
      <c r="H23" s="136" t="str">
        <f>IF(C23=0,"",(E23-C23)/C23)</f>
        <v/>
      </c>
      <c r="I23" s="136" t="str">
        <f>IF(E23=0,"",(F23-E23)/E23)</f>
        <v/>
      </c>
      <c r="J23" s="199"/>
    </row>
    <row r="24" spans="1:10" s="107" customFormat="1" x14ac:dyDescent="0.3">
      <c r="A24" s="96"/>
      <c r="B24" s="96"/>
      <c r="C24" s="95"/>
      <c r="D24" s="108"/>
      <c r="E24" s="95"/>
      <c r="F24" s="95"/>
      <c r="G24" s="95"/>
      <c r="H24" s="95"/>
      <c r="I24" s="95"/>
      <c r="J24" s="199"/>
    </row>
    <row r="25" spans="1:10" x14ac:dyDescent="0.3">
      <c r="D25" s="108"/>
      <c r="J25" s="199"/>
    </row>
    <row r="26" spans="1:10" x14ac:dyDescent="0.3">
      <c r="D26" s="108"/>
      <c r="J26" s="199"/>
    </row>
    <row r="27" spans="1:10" x14ac:dyDescent="0.3">
      <c r="A27" s="104" t="s">
        <v>145</v>
      </c>
      <c r="D27" s="108"/>
      <c r="J27" s="199"/>
    </row>
    <row r="28" spans="1:10" x14ac:dyDescent="0.3">
      <c r="A28" s="104"/>
      <c r="D28" s="108"/>
      <c r="J28" s="199"/>
    </row>
    <row r="29" spans="1:10" x14ac:dyDescent="0.3">
      <c r="A29" s="186" t="s">
        <v>149</v>
      </c>
      <c r="D29" s="108"/>
      <c r="J29" s="199"/>
    </row>
    <row r="30" spans="1:10" x14ac:dyDescent="0.3">
      <c r="A30" s="96" t="s">
        <v>136</v>
      </c>
      <c r="C30" s="202">
        <v>0</v>
      </c>
      <c r="D30" s="108"/>
      <c r="E30" s="113">
        <v>0</v>
      </c>
      <c r="F30" s="113">
        <v>0</v>
      </c>
      <c r="J30" s="199"/>
    </row>
    <row r="31" spans="1:10" x14ac:dyDescent="0.3">
      <c r="A31" s="96" t="s">
        <v>143</v>
      </c>
      <c r="C31" s="202">
        <v>0</v>
      </c>
      <c r="D31" s="108"/>
      <c r="E31" s="113">
        <v>0</v>
      </c>
      <c r="F31" s="113">
        <v>0</v>
      </c>
      <c r="J31" s="199"/>
    </row>
    <row r="32" spans="1:10" x14ac:dyDescent="0.3">
      <c r="A32" s="96" t="s">
        <v>150</v>
      </c>
      <c r="C32" s="202">
        <v>0</v>
      </c>
      <c r="D32" s="108"/>
      <c r="E32" s="113">
        <v>0</v>
      </c>
      <c r="F32" s="113">
        <v>0</v>
      </c>
      <c r="J32" s="199"/>
    </row>
    <row r="33" spans="1:10" x14ac:dyDescent="0.3">
      <c r="A33" s="173" t="s">
        <v>151</v>
      </c>
      <c r="C33" s="202">
        <v>0</v>
      </c>
      <c r="D33" s="108"/>
      <c r="E33" s="113">
        <v>0</v>
      </c>
      <c r="F33" s="113">
        <v>0</v>
      </c>
      <c r="J33" s="199"/>
    </row>
    <row r="34" spans="1:10" x14ac:dyDescent="0.3">
      <c r="A34" s="173" t="s">
        <v>138</v>
      </c>
      <c r="C34" s="202">
        <v>0</v>
      </c>
      <c r="D34" s="108"/>
      <c r="E34" s="113">
        <v>0</v>
      </c>
      <c r="F34" s="113">
        <v>0</v>
      </c>
      <c r="J34" s="199"/>
    </row>
    <row r="35" spans="1:10" ht="18" thickBot="1" x14ac:dyDescent="0.35">
      <c r="A35" s="186" t="s">
        <v>152</v>
      </c>
      <c r="C35" s="164">
        <f>SUM(C30:C34)</f>
        <v>0</v>
      </c>
      <c r="D35" s="104"/>
      <c r="E35" s="164">
        <f t="shared" ref="E35:F35" si="2">SUM(E30:E34)</f>
        <v>0</v>
      </c>
      <c r="F35" s="164">
        <f t="shared" si="2"/>
        <v>0</v>
      </c>
      <c r="J35" s="199"/>
    </row>
    <row r="36" spans="1:10" x14ac:dyDescent="0.3">
      <c r="J36" s="173"/>
    </row>
    <row r="37" spans="1:10" x14ac:dyDescent="0.3">
      <c r="A37" s="186" t="s">
        <v>153</v>
      </c>
      <c r="J37" s="173"/>
    </row>
    <row r="38" spans="1:10" x14ac:dyDescent="0.3">
      <c r="A38" s="96" t="s">
        <v>137</v>
      </c>
      <c r="C38" s="202">
        <v>0</v>
      </c>
      <c r="D38" s="108"/>
      <c r="E38" s="113">
        <v>0</v>
      </c>
      <c r="F38" s="113">
        <v>0</v>
      </c>
      <c r="J38" s="199"/>
    </row>
    <row r="39" spans="1:10" x14ac:dyDescent="0.3">
      <c r="A39" s="96" t="s">
        <v>164</v>
      </c>
      <c r="C39" s="202">
        <v>0</v>
      </c>
      <c r="D39" s="108"/>
      <c r="E39" s="113">
        <v>0</v>
      </c>
      <c r="F39" s="113">
        <v>0</v>
      </c>
      <c r="J39" s="199"/>
    </row>
    <row r="40" spans="1:10" x14ac:dyDescent="0.3">
      <c r="A40" s="173" t="s">
        <v>151</v>
      </c>
      <c r="C40" s="202">
        <v>0</v>
      </c>
      <c r="D40" s="108"/>
      <c r="E40" s="113">
        <v>0</v>
      </c>
      <c r="F40" s="113">
        <v>0</v>
      </c>
      <c r="J40" s="199"/>
    </row>
    <row r="41" spans="1:10" x14ac:dyDescent="0.3">
      <c r="A41" s="173" t="s">
        <v>154</v>
      </c>
      <c r="C41" s="202">
        <v>0</v>
      </c>
      <c r="D41" s="108"/>
      <c r="E41" s="113">
        <v>0</v>
      </c>
      <c r="F41" s="113">
        <v>0</v>
      </c>
      <c r="J41" s="165"/>
    </row>
    <row r="42" spans="1:10" ht="18" thickBot="1" x14ac:dyDescent="0.35">
      <c r="A42" s="186" t="s">
        <v>155</v>
      </c>
      <c r="C42" s="164">
        <f>SUM(C38:C41)</f>
        <v>0</v>
      </c>
      <c r="D42" s="104"/>
      <c r="E42" s="164">
        <f>SUM(E38:E41)</f>
        <v>0</v>
      </c>
      <c r="F42" s="164">
        <f t="shared" ref="F42" si="3">SUM(F38:F41)</f>
        <v>0</v>
      </c>
      <c r="J42" s="165"/>
    </row>
    <row r="43" spans="1:10" x14ac:dyDescent="0.3">
      <c r="C43" s="187"/>
    </row>
    <row r="44" spans="1:10" ht="18" thickBot="1" x14ac:dyDescent="0.35">
      <c r="A44" s="104" t="s">
        <v>156</v>
      </c>
      <c r="C44" s="163">
        <f>C35+C42</f>
        <v>0</v>
      </c>
      <c r="E44" s="163">
        <f>E35+E42</f>
        <v>0</v>
      </c>
      <c r="F44" s="163">
        <f t="shared" ref="F44" si="4">F35+F42</f>
        <v>0</v>
      </c>
    </row>
  </sheetData>
  <sheetProtection password="E0DA" sheet="1" objects="1" scenarios="1"/>
  <mergeCells count="3">
    <mergeCell ref="A1:E1"/>
    <mergeCell ref="A4:B4"/>
    <mergeCell ref="A23:B23"/>
  </mergeCells>
  <pageMargins left="0.70866141732283472" right="0.70866141732283472" top="0.74803149606299213" bottom="0.74803149606299213" header="0.31496062992125984" footer="0.31496062992125984"/>
  <pageSetup paperSize="9" scale="44" orientation="landscape" r:id="rId1"/>
  <ignoredErrors>
    <ignoredError sqref="C5:F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zoomScale="80" zoomScaleNormal="80" workbookViewId="0">
      <selection activeCell="J30" sqref="J30"/>
    </sheetView>
  </sheetViews>
  <sheetFormatPr defaultColWidth="9.140625" defaultRowHeight="12.75" x14ac:dyDescent="0.2"/>
  <cols>
    <col min="1" max="1" width="9.140625" style="10"/>
    <col min="2" max="2" width="44.28515625" style="10" customWidth="1"/>
    <col min="3" max="3" width="2.7109375" style="10" customWidth="1"/>
    <col min="4" max="4" width="56.140625" style="10" customWidth="1"/>
    <col min="5" max="5" width="9.140625" style="10"/>
    <col min="6" max="6" width="4.42578125" style="10" customWidth="1"/>
    <col min="7" max="8" width="9.140625" style="10"/>
    <col min="9" max="9" width="4.7109375" style="10" customWidth="1"/>
    <col min="10" max="11" width="8.5703125" style="10" customWidth="1"/>
    <col min="12" max="12" width="60.85546875" style="10" customWidth="1"/>
    <col min="13" max="16384" width="9.140625" style="10"/>
  </cols>
  <sheetData>
    <row r="1" spans="1:14" ht="15" x14ac:dyDescent="0.25">
      <c r="B1" s="33">
        <f>Declaration!C3</f>
        <v>0</v>
      </c>
      <c r="C1" s="29"/>
      <c r="D1" s="28"/>
      <c r="E1" s="29"/>
      <c r="F1" s="29"/>
      <c r="G1" s="29"/>
      <c r="H1" s="29"/>
      <c r="I1" s="29"/>
      <c r="J1" s="29"/>
      <c r="K1" s="29"/>
      <c r="L1" s="29"/>
    </row>
    <row r="2" spans="1:14" ht="15" x14ac:dyDescent="0.25">
      <c r="B2" s="33"/>
      <c r="C2" s="29"/>
      <c r="D2" s="29"/>
      <c r="F2" s="29"/>
      <c r="G2" s="29"/>
      <c r="H2" s="29"/>
      <c r="I2" s="29"/>
      <c r="J2" s="29"/>
      <c r="K2" s="29"/>
    </row>
    <row r="3" spans="1:14" ht="64.5" customHeight="1" x14ac:dyDescent="0.25">
      <c r="B3" s="42" t="s">
        <v>42</v>
      </c>
      <c r="C3" s="29"/>
      <c r="D3" s="29"/>
      <c r="E3" s="130" t="str">
        <f>SOCIE!D3</f>
        <v>Actual 2019-20</v>
      </c>
      <c r="F3" s="130"/>
      <c r="G3" s="130" t="str">
        <f>SOCIE!F3</f>
        <v>Forecast 2020-21</v>
      </c>
      <c r="H3" s="130" t="str">
        <f>SOCIE!G3</f>
        <v>Forecast 2021-22</v>
      </c>
      <c r="I3" s="130"/>
      <c r="J3" s="170" t="str">
        <f>SOCIE!I3</f>
        <v>2019-20 - 2020-21</v>
      </c>
      <c r="K3" s="170" t="str">
        <f>SOCIE!J3</f>
        <v>2020-21- 2021-22</v>
      </c>
      <c r="L3" s="170" t="s">
        <v>108</v>
      </c>
      <c r="M3" s="170"/>
      <c r="N3" s="170"/>
    </row>
    <row r="4" spans="1:14" ht="15" x14ac:dyDescent="0.25">
      <c r="B4" s="29"/>
      <c r="C4" s="29"/>
      <c r="D4" s="29"/>
      <c r="E4" s="47" t="s">
        <v>6</v>
      </c>
      <c r="F4" s="47"/>
      <c r="G4" s="47" t="s">
        <v>6</v>
      </c>
      <c r="H4" s="47" t="s">
        <v>6</v>
      </c>
      <c r="I4" s="47"/>
      <c r="J4" s="171" t="s">
        <v>7</v>
      </c>
      <c r="K4" s="171" t="s">
        <v>7</v>
      </c>
      <c r="L4" s="404"/>
      <c r="M4" s="404"/>
      <c r="N4" s="404"/>
    </row>
    <row r="5" spans="1:14" ht="15" x14ac:dyDescent="0.25">
      <c r="B5" s="29"/>
      <c r="C5" s="29"/>
      <c r="D5" s="29"/>
      <c r="E5" s="29"/>
      <c r="F5" s="29"/>
      <c r="G5" s="29"/>
      <c r="H5" s="29"/>
      <c r="I5" s="29"/>
      <c r="J5" s="29"/>
      <c r="K5" s="29"/>
      <c r="L5" s="405"/>
      <c r="M5" s="405"/>
      <c r="N5" s="405"/>
    </row>
    <row r="6" spans="1:14" ht="15" x14ac:dyDescent="0.25">
      <c r="A6" s="2">
        <v>1</v>
      </c>
      <c r="B6" s="40" t="s">
        <v>76</v>
      </c>
      <c r="C6" s="40" t="s">
        <v>22</v>
      </c>
      <c r="D6" s="40" t="s">
        <v>77</v>
      </c>
      <c r="E6" s="194">
        <v>0</v>
      </c>
      <c r="F6" s="76"/>
      <c r="G6" s="118">
        <v>0</v>
      </c>
      <c r="H6" s="118">
        <v>0</v>
      </c>
      <c r="I6" s="29"/>
      <c r="J6" s="48" t="str">
        <f>IF(E6=0,"",(G6-E6)/E6)</f>
        <v/>
      </c>
      <c r="K6" s="48" t="str">
        <f>IF(G6=0,"",(H6-G6)/G6)</f>
        <v/>
      </c>
      <c r="L6" s="386"/>
      <c r="M6" s="386"/>
      <c r="N6" s="386"/>
    </row>
    <row r="7" spans="1:14" ht="15" x14ac:dyDescent="0.25">
      <c r="A7" s="2"/>
      <c r="B7" s="40"/>
      <c r="C7" s="40" t="s">
        <v>17</v>
      </c>
      <c r="D7" s="40" t="s">
        <v>26</v>
      </c>
      <c r="E7" s="194">
        <v>0</v>
      </c>
      <c r="F7" s="76"/>
      <c r="G7" s="118">
        <v>0</v>
      </c>
      <c r="H7" s="118">
        <v>0</v>
      </c>
      <c r="I7" s="29"/>
      <c r="J7" s="48" t="str">
        <f>IF(E7=0,"",(G7-E7)/E7)</f>
        <v/>
      </c>
      <c r="K7" s="48" t="str">
        <f>IF(G7=0,"",(H7-G7)/G7)</f>
        <v/>
      </c>
      <c r="L7" s="386"/>
      <c r="M7" s="386"/>
      <c r="N7" s="386"/>
    </row>
    <row r="8" spans="1:14" ht="15" x14ac:dyDescent="0.25">
      <c r="A8" s="2"/>
      <c r="B8" s="42"/>
      <c r="C8" s="40" t="s">
        <v>18</v>
      </c>
      <c r="D8" s="40" t="s">
        <v>27</v>
      </c>
      <c r="E8" s="194">
        <v>0</v>
      </c>
      <c r="F8" s="76"/>
      <c r="G8" s="119">
        <v>0</v>
      </c>
      <c r="H8" s="119">
        <v>0</v>
      </c>
      <c r="I8" s="29"/>
      <c r="J8" s="48" t="str">
        <f>IF(E8=0,"",(G8-E8)/E8)</f>
        <v/>
      </c>
      <c r="K8" s="48" t="str">
        <f>IF(G8=0,"",(H8-G8)/G8)</f>
        <v/>
      </c>
      <c r="L8" s="386"/>
      <c r="M8" s="386"/>
      <c r="N8" s="386"/>
    </row>
    <row r="9" spans="1:14" ht="15" x14ac:dyDescent="0.25">
      <c r="A9" s="2"/>
      <c r="B9" s="42" t="s">
        <v>78</v>
      </c>
      <c r="C9" s="40"/>
      <c r="D9" s="40"/>
      <c r="E9" s="77">
        <f>SUM(E6:E8)</f>
        <v>0</v>
      </c>
      <c r="F9" s="77"/>
      <c r="G9" s="77">
        <f t="shared" ref="G9:H9" si="0">SUM(G6:G8)</f>
        <v>0</v>
      </c>
      <c r="H9" s="77">
        <f t="shared" si="0"/>
        <v>0</v>
      </c>
      <c r="I9" s="29"/>
      <c r="J9" s="48" t="str">
        <f>IF(E9=0,"",(G9-E9)/E9)</f>
        <v/>
      </c>
      <c r="K9" s="48" t="str">
        <f>IF(G9=0,"",(H9-G9)/G9)</f>
        <v/>
      </c>
      <c r="L9" s="386"/>
      <c r="M9" s="386"/>
      <c r="N9" s="386"/>
    </row>
    <row r="10" spans="1:14" ht="15" x14ac:dyDescent="0.25">
      <c r="A10" s="2"/>
      <c r="B10" s="40"/>
      <c r="C10" s="40"/>
      <c r="D10" s="40"/>
      <c r="E10" s="76"/>
      <c r="F10" s="76"/>
      <c r="G10" s="76"/>
      <c r="H10" s="76"/>
      <c r="I10" s="29"/>
      <c r="J10" s="48"/>
      <c r="K10" s="48"/>
      <c r="L10" s="386"/>
      <c r="M10" s="386"/>
      <c r="N10" s="386"/>
    </row>
    <row r="11" spans="1:14" ht="15" x14ac:dyDescent="0.25">
      <c r="A11" s="2">
        <v>2</v>
      </c>
      <c r="B11" s="45" t="s">
        <v>28</v>
      </c>
      <c r="C11" s="45" t="s">
        <v>22</v>
      </c>
      <c r="D11" s="45" t="s">
        <v>79</v>
      </c>
      <c r="E11" s="194">
        <v>0</v>
      </c>
      <c r="F11" s="76"/>
      <c r="G11" s="119">
        <v>0</v>
      </c>
      <c r="H11" s="119">
        <v>0</v>
      </c>
      <c r="I11" s="29"/>
      <c r="J11" s="48" t="str">
        <f t="shared" ref="J11:J16" si="1">IF(E11=0,"",(G11-E11)/E11)</f>
        <v/>
      </c>
      <c r="K11" s="48" t="str">
        <f t="shared" ref="K11:K16" si="2">IF(G11=0,"",(H11-G11)/G11)</f>
        <v/>
      </c>
      <c r="L11" s="386"/>
      <c r="M11" s="386"/>
      <c r="N11" s="386"/>
    </row>
    <row r="12" spans="1:14" ht="15" x14ac:dyDescent="0.25">
      <c r="A12" s="2"/>
      <c r="B12" s="45"/>
      <c r="C12" s="40" t="s">
        <v>17</v>
      </c>
      <c r="D12" s="45" t="s">
        <v>102</v>
      </c>
      <c r="E12" s="194">
        <v>0</v>
      </c>
      <c r="F12" s="76"/>
      <c r="G12" s="119">
        <v>0</v>
      </c>
      <c r="H12" s="119">
        <v>0</v>
      </c>
      <c r="I12" s="29"/>
      <c r="J12" s="48" t="str">
        <f t="shared" si="1"/>
        <v/>
      </c>
      <c r="K12" s="48" t="str">
        <f t="shared" si="2"/>
        <v/>
      </c>
      <c r="L12" s="386"/>
      <c r="M12" s="386"/>
      <c r="N12" s="386"/>
    </row>
    <row r="13" spans="1:14" ht="15" x14ac:dyDescent="0.25">
      <c r="A13" s="4"/>
      <c r="B13" s="40"/>
      <c r="C13" s="40" t="s">
        <v>18</v>
      </c>
      <c r="D13" s="40" t="s">
        <v>27</v>
      </c>
      <c r="E13" s="194">
        <v>0</v>
      </c>
      <c r="F13" s="76"/>
      <c r="G13" s="119">
        <v>0</v>
      </c>
      <c r="H13" s="119">
        <v>0</v>
      </c>
      <c r="I13" s="29"/>
      <c r="J13" s="48" t="str">
        <f t="shared" si="1"/>
        <v/>
      </c>
      <c r="K13" s="48" t="str">
        <f t="shared" si="2"/>
        <v/>
      </c>
      <c r="L13" s="386"/>
      <c r="M13" s="386"/>
      <c r="N13" s="386"/>
    </row>
    <row r="14" spans="1:14" ht="15" x14ac:dyDescent="0.25">
      <c r="A14" s="2"/>
      <c r="B14" s="40"/>
      <c r="C14" s="40" t="s">
        <v>19</v>
      </c>
      <c r="D14" s="40" t="s">
        <v>80</v>
      </c>
      <c r="E14" s="194">
        <v>0</v>
      </c>
      <c r="F14" s="76"/>
      <c r="G14" s="119">
        <v>0</v>
      </c>
      <c r="H14" s="119">
        <v>0</v>
      </c>
      <c r="I14" s="29"/>
      <c r="J14" s="48" t="str">
        <f t="shared" si="1"/>
        <v/>
      </c>
      <c r="K14" s="48" t="str">
        <f t="shared" si="2"/>
        <v/>
      </c>
      <c r="L14" s="386"/>
      <c r="M14" s="386"/>
      <c r="N14" s="386"/>
    </row>
    <row r="15" spans="1:14" ht="15" x14ac:dyDescent="0.25">
      <c r="A15" s="2"/>
      <c r="B15" s="40"/>
      <c r="C15" s="40" t="s">
        <v>20</v>
      </c>
      <c r="D15" s="40" t="s">
        <v>87</v>
      </c>
      <c r="E15" s="194">
        <v>0</v>
      </c>
      <c r="F15" s="76"/>
      <c r="G15" s="119">
        <v>0</v>
      </c>
      <c r="H15" s="119">
        <v>0</v>
      </c>
      <c r="I15" s="29"/>
      <c r="J15" s="48" t="str">
        <f t="shared" si="1"/>
        <v/>
      </c>
      <c r="K15" s="48" t="str">
        <f t="shared" si="2"/>
        <v/>
      </c>
      <c r="L15" s="386"/>
      <c r="M15" s="386"/>
      <c r="N15" s="386"/>
    </row>
    <row r="16" spans="1:14" ht="15" x14ac:dyDescent="0.25">
      <c r="A16" s="4"/>
      <c r="B16" s="42" t="s">
        <v>29</v>
      </c>
      <c r="C16" s="40"/>
      <c r="D16" s="40"/>
      <c r="E16" s="77">
        <f>SUM(E11:E15)</f>
        <v>0</v>
      </c>
      <c r="F16" s="77"/>
      <c r="G16" s="77">
        <f>SUM(G11:G15)</f>
        <v>0</v>
      </c>
      <c r="H16" s="77">
        <f>SUM(H11:H15)</f>
        <v>0</v>
      </c>
      <c r="I16" s="28"/>
      <c r="J16" s="48" t="str">
        <f t="shared" si="1"/>
        <v/>
      </c>
      <c r="K16" s="48" t="str">
        <f t="shared" si="2"/>
        <v/>
      </c>
      <c r="L16" s="386"/>
      <c r="M16" s="386"/>
      <c r="N16" s="386"/>
    </row>
    <row r="17" spans="1:14" ht="15" x14ac:dyDescent="0.25">
      <c r="A17" s="2"/>
      <c r="B17" s="40"/>
      <c r="C17" s="40"/>
      <c r="E17" s="76"/>
      <c r="F17" s="76"/>
      <c r="G17" s="76"/>
      <c r="H17" s="76"/>
      <c r="I17" s="29"/>
      <c r="J17" s="48"/>
      <c r="K17" s="48"/>
      <c r="L17" s="386"/>
      <c r="M17" s="386"/>
      <c r="N17" s="386"/>
    </row>
    <row r="18" spans="1:14" ht="15" x14ac:dyDescent="0.25">
      <c r="A18" s="2">
        <v>3</v>
      </c>
      <c r="B18" s="402" t="s">
        <v>30</v>
      </c>
      <c r="C18" s="40" t="s">
        <v>22</v>
      </c>
      <c r="D18" s="40" t="s">
        <v>89</v>
      </c>
      <c r="E18" s="194">
        <v>0</v>
      </c>
      <c r="F18" s="76"/>
      <c r="G18" s="119">
        <v>0</v>
      </c>
      <c r="H18" s="119">
        <v>0</v>
      </c>
      <c r="I18" s="29"/>
      <c r="J18" s="48" t="str">
        <f t="shared" ref="J18:J24" si="3">IF(E18=0,"",(G18-E18)/E18)</f>
        <v/>
      </c>
      <c r="K18" s="48" t="str">
        <f t="shared" ref="K18:K24" si="4">IF(G18=0,"",(H18-G18)/G18)</f>
        <v/>
      </c>
      <c r="L18" s="386"/>
      <c r="M18" s="386"/>
      <c r="N18" s="386"/>
    </row>
    <row r="19" spans="1:14" ht="15" x14ac:dyDescent="0.25">
      <c r="A19" s="2"/>
      <c r="B19" s="402"/>
      <c r="C19" s="40" t="s">
        <v>17</v>
      </c>
      <c r="D19" s="40" t="s">
        <v>88</v>
      </c>
      <c r="E19" s="194">
        <v>0</v>
      </c>
      <c r="F19" s="76"/>
      <c r="G19" s="119">
        <v>0</v>
      </c>
      <c r="H19" s="119">
        <v>0</v>
      </c>
      <c r="I19" s="29"/>
      <c r="J19" s="48" t="str">
        <f t="shared" si="3"/>
        <v/>
      </c>
      <c r="K19" s="48" t="str">
        <f t="shared" si="4"/>
        <v/>
      </c>
      <c r="L19" s="386"/>
      <c r="M19" s="386"/>
      <c r="N19" s="386"/>
    </row>
    <row r="20" spans="1:14" ht="15" x14ac:dyDescent="0.25">
      <c r="A20" s="2"/>
      <c r="B20" s="402"/>
      <c r="C20" s="45" t="s">
        <v>18</v>
      </c>
      <c r="D20" s="40" t="s">
        <v>103</v>
      </c>
      <c r="E20" s="194">
        <v>0</v>
      </c>
      <c r="F20" s="76"/>
      <c r="G20" s="119">
        <v>0</v>
      </c>
      <c r="H20" s="119">
        <v>0</v>
      </c>
      <c r="I20" s="29"/>
      <c r="J20" s="48" t="str">
        <f t="shared" si="3"/>
        <v/>
      </c>
      <c r="K20" s="48" t="str">
        <f t="shared" si="4"/>
        <v/>
      </c>
      <c r="L20" s="386"/>
      <c r="M20" s="386"/>
      <c r="N20" s="386"/>
    </row>
    <row r="21" spans="1:14" ht="15" x14ac:dyDescent="0.25">
      <c r="A21" s="2"/>
      <c r="B21" s="403"/>
      <c r="C21" s="40" t="s">
        <v>19</v>
      </c>
      <c r="D21" s="40" t="s">
        <v>90</v>
      </c>
      <c r="E21" s="194">
        <v>0</v>
      </c>
      <c r="F21" s="76"/>
      <c r="G21" s="119">
        <v>0</v>
      </c>
      <c r="H21" s="119">
        <v>0</v>
      </c>
      <c r="I21" s="29"/>
      <c r="J21" s="48" t="str">
        <f t="shared" si="3"/>
        <v/>
      </c>
      <c r="K21" s="48" t="str">
        <f t="shared" si="4"/>
        <v/>
      </c>
      <c r="L21" s="386"/>
      <c r="M21" s="386"/>
      <c r="N21" s="386"/>
    </row>
    <row r="22" spans="1:14" ht="15" x14ac:dyDescent="0.25">
      <c r="A22" s="2"/>
      <c r="B22" s="129"/>
      <c r="C22" s="40" t="s">
        <v>20</v>
      </c>
      <c r="D22" s="40" t="s">
        <v>32</v>
      </c>
      <c r="E22" s="194">
        <v>0</v>
      </c>
      <c r="F22" s="76"/>
      <c r="G22" s="119">
        <v>0</v>
      </c>
      <c r="H22" s="119">
        <v>0</v>
      </c>
      <c r="I22" s="29"/>
      <c r="J22" s="48" t="str">
        <f t="shared" si="3"/>
        <v/>
      </c>
      <c r="K22" s="48" t="str">
        <f t="shared" si="4"/>
        <v/>
      </c>
      <c r="L22" s="386"/>
      <c r="M22" s="386"/>
      <c r="N22" s="386"/>
    </row>
    <row r="23" spans="1:14" ht="15" x14ac:dyDescent="0.25">
      <c r="A23" s="2"/>
      <c r="B23" s="40"/>
      <c r="C23" s="40" t="s">
        <v>23</v>
      </c>
      <c r="D23" s="40" t="s">
        <v>337</v>
      </c>
      <c r="E23" s="194">
        <v>0</v>
      </c>
      <c r="F23" s="76"/>
      <c r="G23" s="119">
        <v>0</v>
      </c>
      <c r="H23" s="119">
        <v>0</v>
      </c>
      <c r="I23" s="29"/>
      <c r="J23" s="48" t="str">
        <f t="shared" si="3"/>
        <v/>
      </c>
      <c r="K23" s="48" t="str">
        <f t="shared" si="4"/>
        <v/>
      </c>
      <c r="L23" s="386"/>
      <c r="M23" s="386"/>
      <c r="N23" s="386"/>
    </row>
    <row r="24" spans="1:14" ht="15" x14ac:dyDescent="0.25">
      <c r="A24" s="2"/>
      <c r="B24" s="40"/>
      <c r="C24" s="40" t="s">
        <v>24</v>
      </c>
      <c r="D24" s="40" t="s">
        <v>105</v>
      </c>
      <c r="E24" s="194">
        <v>0</v>
      </c>
      <c r="F24" s="76"/>
      <c r="G24" s="119">
        <v>0</v>
      </c>
      <c r="H24" s="119">
        <v>0</v>
      </c>
      <c r="I24" s="29"/>
      <c r="J24" s="48" t="str">
        <f t="shared" si="3"/>
        <v/>
      </c>
      <c r="K24" s="48" t="str">
        <f t="shared" si="4"/>
        <v/>
      </c>
      <c r="L24" s="386"/>
      <c r="M24" s="386"/>
      <c r="N24" s="386"/>
    </row>
    <row r="25" spans="1:14" ht="15" x14ac:dyDescent="0.25">
      <c r="A25" s="2"/>
      <c r="B25" s="40"/>
      <c r="C25" s="40" t="s">
        <v>25</v>
      </c>
      <c r="D25" s="40" t="s">
        <v>180</v>
      </c>
      <c r="E25" s="194">
        <v>0</v>
      </c>
      <c r="F25" s="76"/>
      <c r="G25" s="119">
        <v>0</v>
      </c>
      <c r="H25" s="119">
        <v>0</v>
      </c>
      <c r="I25" s="29"/>
      <c r="J25" s="48"/>
      <c r="K25" s="48"/>
      <c r="L25" s="386"/>
      <c r="M25" s="386"/>
      <c r="N25" s="386"/>
    </row>
    <row r="26" spans="1:14" ht="15" x14ac:dyDescent="0.25">
      <c r="A26" s="2"/>
      <c r="B26" s="40"/>
      <c r="C26" s="40" t="s">
        <v>181</v>
      </c>
      <c r="D26" s="45" t="s">
        <v>107</v>
      </c>
      <c r="E26" s="194">
        <v>0</v>
      </c>
      <c r="F26" s="76"/>
      <c r="G26" s="119">
        <v>0</v>
      </c>
      <c r="H26" s="119">
        <v>0</v>
      </c>
      <c r="I26" s="29"/>
      <c r="J26" s="48" t="str">
        <f>IF(E26=0,"",(G26-E26)/E26)</f>
        <v/>
      </c>
      <c r="K26" s="48" t="str">
        <f>IF(G26=0,"",(H26-G26)/G26)</f>
        <v/>
      </c>
      <c r="L26" s="386"/>
      <c r="M26" s="386"/>
      <c r="N26" s="386"/>
    </row>
    <row r="27" spans="1:14" ht="15" x14ac:dyDescent="0.25">
      <c r="A27" s="2"/>
      <c r="B27" s="42" t="s">
        <v>34</v>
      </c>
      <c r="C27" s="42"/>
      <c r="D27" s="42"/>
      <c r="E27" s="77">
        <f>SUM(E18:E26)</f>
        <v>0</v>
      </c>
      <c r="F27" s="77"/>
      <c r="G27" s="77">
        <f>SUM(G18:G26)</f>
        <v>0</v>
      </c>
      <c r="H27" s="77">
        <f>SUM(H18:H26)</f>
        <v>0</v>
      </c>
      <c r="I27" s="28"/>
      <c r="J27" s="48" t="str">
        <f>IF(E27=0,"",(G27-E27)/E27)</f>
        <v/>
      </c>
      <c r="K27" s="48" t="str">
        <f>IF(G27=0,"",(H27-G27)/G27)</f>
        <v/>
      </c>
      <c r="L27" s="386"/>
      <c r="M27" s="386"/>
      <c r="N27" s="386"/>
    </row>
    <row r="28" spans="1:14" ht="15" x14ac:dyDescent="0.25">
      <c r="A28" s="2"/>
      <c r="B28" s="42"/>
      <c r="C28" s="42"/>
      <c r="D28" s="42"/>
      <c r="E28" s="77"/>
      <c r="F28" s="77"/>
      <c r="G28" s="77"/>
      <c r="H28" s="77"/>
      <c r="I28" s="28"/>
      <c r="J28" s="48"/>
      <c r="K28" s="48"/>
      <c r="L28" s="386"/>
      <c r="M28" s="386"/>
      <c r="N28" s="386"/>
    </row>
    <row r="29" spans="1:14" ht="15" x14ac:dyDescent="0.25">
      <c r="A29" s="2"/>
      <c r="B29" s="42" t="s">
        <v>97</v>
      </c>
      <c r="C29" s="42"/>
      <c r="D29" s="42"/>
      <c r="E29" s="194">
        <v>0</v>
      </c>
      <c r="F29" s="76"/>
      <c r="G29" s="119">
        <v>0</v>
      </c>
      <c r="H29" s="119">
        <v>0</v>
      </c>
      <c r="I29" s="28"/>
      <c r="J29" s="48" t="str">
        <f>IF(E29=0,"",(G29-E29)/E29)</f>
        <v/>
      </c>
      <c r="K29" s="48" t="str">
        <f>IF(G29=0,"",(H29-G29)/G29)</f>
        <v/>
      </c>
      <c r="L29" s="386"/>
      <c r="M29" s="386"/>
      <c r="N29" s="386"/>
    </row>
    <row r="30" spans="1:14" s="207" customFormat="1" ht="32.25" customHeight="1" x14ac:dyDescent="0.25">
      <c r="A30" s="204"/>
      <c r="B30" s="205" t="s">
        <v>35</v>
      </c>
      <c r="C30" s="208"/>
      <c r="D30" s="208"/>
      <c r="E30" s="209">
        <f>E16-E27+E29</f>
        <v>0</v>
      </c>
      <c r="F30" s="209"/>
      <c r="G30" s="209">
        <f t="shared" ref="G30:H30" si="5">G16-G27+G29</f>
        <v>0</v>
      </c>
      <c r="H30" s="209">
        <f t="shared" si="5"/>
        <v>0</v>
      </c>
      <c r="I30" s="208"/>
      <c r="J30" s="206" t="str">
        <f>IF(E30=0,"",(G30-E30)/E30)</f>
        <v/>
      </c>
      <c r="K30" s="206" t="str">
        <f>IF(G30=0,"",(H30-G30)/G30)</f>
        <v/>
      </c>
      <c r="L30" s="386"/>
      <c r="M30" s="386"/>
      <c r="N30" s="386"/>
    </row>
    <row r="31" spans="1:14" ht="15.75" thickBot="1" x14ac:dyDescent="0.3">
      <c r="A31" s="4"/>
      <c r="B31" s="40"/>
      <c r="C31" s="40"/>
      <c r="D31" s="40"/>
      <c r="E31" s="75"/>
      <c r="F31" s="75"/>
      <c r="G31" s="75"/>
      <c r="H31" s="75"/>
      <c r="I31" s="29"/>
      <c r="J31" s="48"/>
      <c r="K31" s="48"/>
      <c r="L31" s="386"/>
      <c r="M31" s="386"/>
      <c r="N31" s="386"/>
    </row>
    <row r="32" spans="1:14" ht="15.75" thickBot="1" x14ac:dyDescent="0.3">
      <c r="A32" s="4"/>
      <c r="B32" s="42" t="s">
        <v>36</v>
      </c>
      <c r="C32" s="40"/>
      <c r="D32" s="40"/>
      <c r="E32" s="73">
        <f>E9+E30</f>
        <v>0</v>
      </c>
      <c r="F32" s="74"/>
      <c r="G32" s="73">
        <f t="shared" ref="G32:H32" si="6">G9+G30</f>
        <v>0</v>
      </c>
      <c r="H32" s="73">
        <f t="shared" si="6"/>
        <v>0</v>
      </c>
      <c r="I32" s="50"/>
      <c r="J32" s="48" t="str">
        <f>IF(E32=0,"",(G32-E32)/E32)</f>
        <v/>
      </c>
      <c r="K32" s="48" t="str">
        <f>IF(G32=0,"",(H32-G32)/G32)</f>
        <v/>
      </c>
      <c r="L32" s="386"/>
      <c r="M32" s="386"/>
      <c r="N32" s="386"/>
    </row>
    <row r="33" spans="1:14" ht="15" x14ac:dyDescent="0.25">
      <c r="A33" s="4"/>
      <c r="B33" s="40"/>
      <c r="C33" s="40"/>
      <c r="D33" s="40"/>
      <c r="E33" s="75"/>
      <c r="F33" s="75"/>
      <c r="G33" s="75"/>
      <c r="H33" s="75"/>
      <c r="I33" s="29"/>
      <c r="J33" s="48"/>
      <c r="K33" s="48"/>
      <c r="L33" s="386"/>
      <c r="M33" s="386"/>
      <c r="N33" s="386"/>
    </row>
    <row r="34" spans="1:14" ht="15" x14ac:dyDescent="0.25">
      <c r="A34" s="2">
        <v>4</v>
      </c>
      <c r="B34" s="402" t="s">
        <v>37</v>
      </c>
      <c r="C34" s="40" t="s">
        <v>22</v>
      </c>
      <c r="D34" s="94" t="s">
        <v>104</v>
      </c>
      <c r="E34" s="194">
        <v>0</v>
      </c>
      <c r="F34" s="76"/>
      <c r="G34" s="119">
        <v>0</v>
      </c>
      <c r="H34" s="119">
        <v>0</v>
      </c>
      <c r="I34" s="29"/>
      <c r="J34" s="48" t="str">
        <f>IF(E34=0,"",(G34-E34)/E34)</f>
        <v/>
      </c>
      <c r="K34" s="48" t="str">
        <f>IF(G34=0,"",(H34-G34)/G34)</f>
        <v/>
      </c>
      <c r="L34" s="386"/>
      <c r="M34" s="386"/>
      <c r="N34" s="386"/>
    </row>
    <row r="35" spans="1:14" ht="15" x14ac:dyDescent="0.25">
      <c r="A35" s="4"/>
      <c r="B35" s="403"/>
      <c r="C35" s="40" t="s">
        <v>17</v>
      </c>
      <c r="D35" s="40" t="s">
        <v>89</v>
      </c>
      <c r="E35" s="194">
        <v>0</v>
      </c>
      <c r="F35" s="76"/>
      <c r="G35" s="119">
        <v>0</v>
      </c>
      <c r="H35" s="119">
        <v>0</v>
      </c>
      <c r="I35" s="29"/>
      <c r="J35" s="48" t="str">
        <f>IF(E35=0,"",(G35-E35)/E35)</f>
        <v/>
      </c>
      <c r="K35" s="48" t="str">
        <f>IF(G35=0,"",(H35-G35)/G35)</f>
        <v/>
      </c>
      <c r="L35" s="386"/>
      <c r="M35" s="386"/>
      <c r="N35" s="386"/>
    </row>
    <row r="36" spans="1:14" ht="15" x14ac:dyDescent="0.25">
      <c r="A36" s="4"/>
      <c r="B36" s="403"/>
      <c r="C36" s="40" t="s">
        <v>18</v>
      </c>
      <c r="D36" s="94" t="s">
        <v>103</v>
      </c>
      <c r="E36" s="194">
        <v>0</v>
      </c>
      <c r="F36" s="76"/>
      <c r="G36" s="119">
        <v>0</v>
      </c>
      <c r="H36" s="119">
        <v>0</v>
      </c>
      <c r="I36" s="29"/>
      <c r="J36" s="48" t="str">
        <f>IF(E36=0,"",(G36-E36)/E36)</f>
        <v/>
      </c>
      <c r="K36" s="48" t="str">
        <f>IF(G36=0,"",(H36-G36)/G36)</f>
        <v/>
      </c>
      <c r="L36" s="386"/>
      <c r="M36" s="386"/>
      <c r="N36" s="386"/>
    </row>
    <row r="37" spans="1:14" ht="15" x14ac:dyDescent="0.25">
      <c r="A37" s="4"/>
      <c r="B37" s="403"/>
      <c r="C37" s="40" t="s">
        <v>19</v>
      </c>
      <c r="D37" s="40" t="s">
        <v>91</v>
      </c>
      <c r="E37" s="194">
        <v>0</v>
      </c>
      <c r="F37" s="76"/>
      <c r="G37" s="119">
        <v>0</v>
      </c>
      <c r="H37" s="119">
        <v>0</v>
      </c>
      <c r="I37" s="29"/>
      <c r="J37" s="48" t="str">
        <f>IF(E37=0,"",(G37-E37)/E37)</f>
        <v/>
      </c>
      <c r="K37" s="48" t="str">
        <f>IF(G37=0,"",(H37-G37)/G37)</f>
        <v/>
      </c>
      <c r="L37" s="386"/>
      <c r="M37" s="386"/>
      <c r="N37" s="386"/>
    </row>
    <row r="38" spans="1:14" ht="15" x14ac:dyDescent="0.25">
      <c r="A38" s="4"/>
      <c r="B38" s="403"/>
      <c r="C38" s="40" t="s">
        <v>20</v>
      </c>
      <c r="D38" s="40" t="s">
        <v>105</v>
      </c>
      <c r="E38" s="194">
        <v>0</v>
      </c>
      <c r="F38" s="76"/>
      <c r="G38" s="119">
        <v>0</v>
      </c>
      <c r="H38" s="119">
        <v>0</v>
      </c>
      <c r="I38" s="29"/>
      <c r="J38" s="48" t="str">
        <f>IF(E38=0,"",(G38-E38)/E38)</f>
        <v/>
      </c>
      <c r="K38" s="48" t="str">
        <f>IF(G38=0,"",(H38-G38)/G38)</f>
        <v/>
      </c>
      <c r="L38" s="386"/>
      <c r="M38" s="386"/>
      <c r="N38" s="386"/>
    </row>
    <row r="39" spans="1:14" ht="15" x14ac:dyDescent="0.25">
      <c r="A39" s="4"/>
      <c r="B39" s="403"/>
      <c r="C39" s="94" t="s">
        <v>23</v>
      </c>
      <c r="D39" s="40" t="s">
        <v>180</v>
      </c>
      <c r="E39" s="194">
        <v>0</v>
      </c>
      <c r="F39" s="76"/>
      <c r="G39" s="119">
        <v>0</v>
      </c>
      <c r="H39" s="119">
        <v>0</v>
      </c>
      <c r="I39" s="29"/>
      <c r="J39" s="48"/>
      <c r="K39" s="48"/>
      <c r="L39" s="386"/>
      <c r="M39" s="386"/>
      <c r="N39" s="386"/>
    </row>
    <row r="40" spans="1:14" ht="15" x14ac:dyDescent="0.25">
      <c r="A40" s="4"/>
      <c r="B40" s="403"/>
      <c r="C40" s="94" t="s">
        <v>24</v>
      </c>
      <c r="D40" s="40" t="s">
        <v>106</v>
      </c>
      <c r="E40" s="194">
        <v>0</v>
      </c>
      <c r="F40" s="76"/>
      <c r="G40" s="119">
        <v>0</v>
      </c>
      <c r="H40" s="119">
        <v>0</v>
      </c>
      <c r="I40" s="29"/>
      <c r="J40" s="48" t="str">
        <f t="shared" ref="J40:J45" si="7">IF(E40=0,"",(G40-E40)/E40)</f>
        <v/>
      </c>
      <c r="K40" s="48" t="str">
        <f t="shared" ref="K40:K45" si="8">IF(G40=0,"",(H40-G40)/G40)</f>
        <v/>
      </c>
      <c r="L40" s="386"/>
      <c r="M40" s="386"/>
      <c r="N40" s="386"/>
    </row>
    <row r="41" spans="1:14" ht="15" x14ac:dyDescent="0.25">
      <c r="A41" s="4"/>
      <c r="B41" s="403"/>
      <c r="C41" s="94" t="s">
        <v>25</v>
      </c>
      <c r="D41" s="40" t="s">
        <v>33</v>
      </c>
      <c r="E41" s="194">
        <v>0</v>
      </c>
      <c r="F41" s="76"/>
      <c r="G41" s="119">
        <v>0</v>
      </c>
      <c r="H41" s="119">
        <v>0</v>
      </c>
      <c r="I41" s="29"/>
      <c r="J41" s="48" t="str">
        <f t="shared" si="7"/>
        <v/>
      </c>
      <c r="K41" s="48" t="str">
        <f t="shared" si="8"/>
        <v/>
      </c>
      <c r="L41" s="386"/>
      <c r="M41" s="386"/>
      <c r="N41" s="386"/>
    </row>
    <row r="42" spans="1:14" s="214" customFormat="1" ht="30.75" customHeight="1" x14ac:dyDescent="0.2">
      <c r="A42" s="210"/>
      <c r="B42" s="211" t="s">
        <v>38</v>
      </c>
      <c r="C42" s="201"/>
      <c r="D42" s="201"/>
      <c r="E42" s="212">
        <f>SUM(E34:E41)</f>
        <v>0</v>
      </c>
      <c r="F42" s="212"/>
      <c r="G42" s="212">
        <f>SUM(G34:G41)</f>
        <v>0</v>
      </c>
      <c r="H42" s="212">
        <f>SUM(H34:H41)</f>
        <v>0</v>
      </c>
      <c r="I42" s="211"/>
      <c r="J42" s="213" t="str">
        <f t="shared" si="7"/>
        <v/>
      </c>
      <c r="K42" s="213" t="str">
        <f t="shared" si="8"/>
        <v/>
      </c>
      <c r="L42" s="387"/>
      <c r="M42" s="387"/>
      <c r="N42" s="387"/>
    </row>
    <row r="43" spans="1:14" ht="15" x14ac:dyDescent="0.25">
      <c r="A43" s="2">
        <v>5</v>
      </c>
      <c r="B43" s="40" t="s">
        <v>39</v>
      </c>
      <c r="C43" s="40" t="s">
        <v>22</v>
      </c>
      <c r="D43" s="40" t="s">
        <v>100</v>
      </c>
      <c r="E43" s="194">
        <v>0</v>
      </c>
      <c r="F43" s="76"/>
      <c r="G43" s="119">
        <v>0</v>
      </c>
      <c r="H43" s="119">
        <v>0</v>
      </c>
      <c r="I43" s="29"/>
      <c r="J43" s="48" t="str">
        <f t="shared" si="7"/>
        <v/>
      </c>
      <c r="K43" s="48" t="str">
        <f t="shared" si="8"/>
        <v/>
      </c>
      <c r="L43" s="386"/>
      <c r="M43" s="386"/>
      <c r="N43" s="386"/>
    </row>
    <row r="44" spans="1:14" ht="15" x14ac:dyDescent="0.25">
      <c r="A44" s="4"/>
      <c r="B44" s="40"/>
      <c r="C44" s="40" t="s">
        <v>17</v>
      </c>
      <c r="D44" s="40" t="s">
        <v>21</v>
      </c>
      <c r="E44" s="194">
        <v>0</v>
      </c>
      <c r="F44" s="76"/>
      <c r="G44" s="119">
        <v>0</v>
      </c>
      <c r="H44" s="119">
        <v>0</v>
      </c>
      <c r="I44" s="29"/>
      <c r="J44" s="48" t="str">
        <f t="shared" si="7"/>
        <v/>
      </c>
      <c r="K44" s="48" t="str">
        <f t="shared" si="8"/>
        <v/>
      </c>
      <c r="L44" s="386"/>
      <c r="M44" s="386"/>
      <c r="N44" s="386"/>
    </row>
    <row r="45" spans="1:14" ht="15" x14ac:dyDescent="0.25">
      <c r="A45" s="4"/>
      <c r="B45" s="42" t="s">
        <v>40</v>
      </c>
      <c r="C45" s="40"/>
      <c r="D45" s="40"/>
      <c r="E45" s="77">
        <f>SUM(E43:E44)</f>
        <v>0</v>
      </c>
      <c r="F45" s="77"/>
      <c r="G45" s="77">
        <f>SUM(G43:G44)</f>
        <v>0</v>
      </c>
      <c r="H45" s="77">
        <f>SUM(H43:H44)</f>
        <v>0</v>
      </c>
      <c r="I45" s="28"/>
      <c r="J45" s="48" t="str">
        <f t="shared" si="7"/>
        <v/>
      </c>
      <c r="K45" s="48" t="str">
        <f t="shared" si="8"/>
        <v/>
      </c>
      <c r="L45" s="386"/>
      <c r="M45" s="386"/>
      <c r="N45" s="386"/>
    </row>
    <row r="46" spans="1:14" ht="15" x14ac:dyDescent="0.25">
      <c r="A46" s="4"/>
      <c r="B46" s="42"/>
      <c r="C46" s="42"/>
      <c r="D46" s="42"/>
      <c r="E46" s="76"/>
      <c r="F46" s="76"/>
      <c r="G46" s="76"/>
      <c r="H46" s="76"/>
      <c r="I46" s="29"/>
      <c r="J46" s="48"/>
      <c r="K46" s="48"/>
      <c r="L46" s="386"/>
      <c r="M46" s="386"/>
      <c r="N46" s="386"/>
    </row>
    <row r="47" spans="1:14" ht="15.75" thickBot="1" x14ac:dyDescent="0.3">
      <c r="A47" s="4"/>
      <c r="B47" s="42" t="s">
        <v>81</v>
      </c>
      <c r="C47" s="40"/>
      <c r="D47" s="40"/>
      <c r="E47" s="91">
        <f>E32-E42-E45</f>
        <v>0</v>
      </c>
      <c r="F47" s="74"/>
      <c r="G47" s="91">
        <f t="shared" ref="G47:H47" si="9">G32-G42-G45</f>
        <v>0</v>
      </c>
      <c r="H47" s="91">
        <f t="shared" si="9"/>
        <v>0</v>
      </c>
      <c r="I47" s="28"/>
      <c r="J47" s="48" t="str">
        <f>IF(E47=0,"",(G47-E47)/E47)</f>
        <v/>
      </c>
      <c r="K47" s="48" t="str">
        <f>IF(G47=0,"",(H47-G47)/G47)</f>
        <v/>
      </c>
      <c r="L47" s="386"/>
      <c r="M47" s="386"/>
      <c r="N47" s="386"/>
    </row>
    <row r="48" spans="1:14" ht="15.75" thickTop="1" x14ac:dyDescent="0.25">
      <c r="A48" s="4"/>
      <c r="B48" s="40"/>
      <c r="C48" s="40"/>
      <c r="D48" s="40"/>
      <c r="E48" s="75"/>
      <c r="F48" s="75"/>
      <c r="G48" s="75"/>
      <c r="H48" s="75"/>
      <c r="I48" s="29"/>
      <c r="J48" s="48"/>
      <c r="K48" s="48"/>
      <c r="L48" s="386"/>
      <c r="M48" s="386"/>
      <c r="N48" s="386"/>
    </row>
    <row r="49" spans="1:14" ht="15" x14ac:dyDescent="0.25">
      <c r="A49" s="2">
        <v>9</v>
      </c>
      <c r="B49" s="40" t="s">
        <v>82</v>
      </c>
      <c r="C49" s="40" t="s">
        <v>22</v>
      </c>
      <c r="D49" s="45" t="s">
        <v>83</v>
      </c>
      <c r="E49" s="194">
        <v>0</v>
      </c>
      <c r="F49" s="76"/>
      <c r="G49" s="119">
        <v>0</v>
      </c>
      <c r="H49" s="119">
        <v>0</v>
      </c>
      <c r="I49" s="29"/>
      <c r="J49" s="48" t="str">
        <f>IF(E49=0,"",(G49-E49)/E49)</f>
        <v/>
      </c>
      <c r="K49" s="48" t="str">
        <f>IF(G49=0,"",(H49-G49)/G49)</f>
        <v/>
      </c>
      <c r="L49" s="386"/>
      <c r="M49" s="386"/>
      <c r="N49" s="386"/>
    </row>
    <row r="50" spans="1:14" ht="15" x14ac:dyDescent="0.25">
      <c r="A50" s="4"/>
      <c r="B50" s="40"/>
      <c r="C50" s="40" t="s">
        <v>17</v>
      </c>
      <c r="D50" s="45" t="s">
        <v>84</v>
      </c>
      <c r="E50" s="194">
        <v>0</v>
      </c>
      <c r="F50" s="76"/>
      <c r="G50" s="119">
        <v>0</v>
      </c>
      <c r="H50" s="119">
        <v>0</v>
      </c>
      <c r="I50" s="29"/>
      <c r="J50" s="48" t="str">
        <f>IF(E50=0,"",(G50-E50)/E50)</f>
        <v/>
      </c>
      <c r="K50" s="48" t="str">
        <f>IF(G50=0,"",(H50-G50)/G50)</f>
        <v/>
      </c>
      <c r="L50" s="386"/>
      <c r="M50" s="386"/>
      <c r="N50" s="386"/>
    </row>
    <row r="51" spans="1:14" ht="15" x14ac:dyDescent="0.25">
      <c r="A51" s="4"/>
      <c r="B51" s="40"/>
      <c r="C51" s="40"/>
      <c r="D51" s="45"/>
      <c r="E51" s="88"/>
      <c r="F51" s="89"/>
      <c r="G51" s="88"/>
      <c r="H51" s="88"/>
      <c r="I51" s="29"/>
      <c r="J51" s="48"/>
      <c r="K51" s="48"/>
      <c r="L51" s="386"/>
      <c r="M51" s="386"/>
      <c r="N51" s="386"/>
    </row>
    <row r="52" spans="1:14" ht="15" x14ac:dyDescent="0.25">
      <c r="A52" s="4">
        <v>10</v>
      </c>
      <c r="B52" s="40" t="s">
        <v>85</v>
      </c>
      <c r="C52" s="40" t="s">
        <v>22</v>
      </c>
      <c r="D52" s="45" t="s">
        <v>86</v>
      </c>
      <c r="E52" s="391">
        <v>0</v>
      </c>
      <c r="F52" s="76"/>
      <c r="G52" s="392">
        <v>0</v>
      </c>
      <c r="H52" s="392">
        <v>0</v>
      </c>
      <c r="I52" s="90"/>
      <c r="J52" s="48" t="str">
        <f>IF(E52=0,"",(G52-E52)/E52)</f>
        <v/>
      </c>
      <c r="K52" s="48" t="str">
        <f>IF(G52=0,"",(H52-G52)/G52)</f>
        <v/>
      </c>
      <c r="L52" s="386"/>
      <c r="M52" s="386"/>
      <c r="N52" s="386"/>
    </row>
    <row r="53" spans="1:14" ht="15" x14ac:dyDescent="0.25">
      <c r="A53" s="4"/>
      <c r="B53" s="40"/>
      <c r="C53" s="40" t="s">
        <v>17</v>
      </c>
      <c r="D53" s="40" t="s">
        <v>41</v>
      </c>
      <c r="E53" s="194">
        <v>0</v>
      </c>
      <c r="F53" s="76"/>
      <c r="G53" s="119">
        <v>0</v>
      </c>
      <c r="H53" s="119">
        <v>0</v>
      </c>
      <c r="I53" s="29"/>
      <c r="J53" s="48" t="str">
        <f>IF(E53=0,"",(G53-E53)/E53)</f>
        <v/>
      </c>
      <c r="K53" s="48" t="str">
        <f>IF(G53=0,"",(H53-G53)/G53)</f>
        <v/>
      </c>
      <c r="L53" s="386"/>
      <c r="M53" s="386"/>
      <c r="N53" s="386"/>
    </row>
    <row r="54" spans="1:14" ht="15" x14ac:dyDescent="0.25">
      <c r="A54" s="4"/>
      <c r="B54" s="40"/>
      <c r="C54" s="40"/>
      <c r="D54" s="40"/>
      <c r="E54" s="81"/>
      <c r="F54" s="76"/>
      <c r="G54" s="89"/>
      <c r="H54" s="89"/>
      <c r="I54" s="29"/>
      <c r="J54" s="48"/>
      <c r="K54" s="48"/>
      <c r="L54" s="386"/>
      <c r="M54" s="386"/>
      <c r="N54" s="386"/>
    </row>
    <row r="55" spans="1:14" ht="15" x14ac:dyDescent="0.25">
      <c r="A55" s="4">
        <v>11</v>
      </c>
      <c r="B55" s="40" t="s">
        <v>75</v>
      </c>
      <c r="C55" s="40"/>
      <c r="D55" s="40"/>
      <c r="E55" s="194">
        <v>0</v>
      </c>
      <c r="F55" s="76"/>
      <c r="G55" s="119">
        <v>0</v>
      </c>
      <c r="H55" s="119">
        <v>0</v>
      </c>
      <c r="I55" s="29"/>
      <c r="J55" s="48" t="str">
        <f>IF(E55=0,"",(G55-E55)/E55)</f>
        <v/>
      </c>
      <c r="K55" s="48" t="str">
        <f>IF(G55=0,"",(H55-G55)/G55)</f>
        <v/>
      </c>
      <c r="L55" s="386"/>
      <c r="M55" s="386"/>
      <c r="N55" s="386"/>
    </row>
    <row r="56" spans="1:14" ht="15" x14ac:dyDescent="0.25">
      <c r="A56" s="4"/>
      <c r="B56" s="40"/>
      <c r="C56" s="40"/>
      <c r="D56" s="40"/>
      <c r="E56" s="81"/>
      <c r="F56" s="76"/>
      <c r="G56" s="89"/>
      <c r="H56" s="89"/>
      <c r="I56" s="29"/>
      <c r="J56" s="48"/>
      <c r="K56" s="48"/>
      <c r="L56" s="386"/>
      <c r="M56" s="386"/>
      <c r="N56" s="386"/>
    </row>
    <row r="57" spans="1:14" ht="15.75" thickBot="1" x14ac:dyDescent="0.3">
      <c r="A57" s="4"/>
      <c r="B57" s="42" t="s">
        <v>96</v>
      </c>
      <c r="C57" s="40"/>
      <c r="D57" s="40"/>
      <c r="E57" s="91">
        <f>SUM(E49:E55)</f>
        <v>0</v>
      </c>
      <c r="F57" s="74"/>
      <c r="G57" s="91">
        <f>SUM(G49:G55)</f>
        <v>0</v>
      </c>
      <c r="H57" s="91">
        <f>SUM(H49:H55)</f>
        <v>0</v>
      </c>
      <c r="I57" s="28"/>
      <c r="J57" s="48" t="str">
        <f>IF(E57=0,"",(G57-E57)/E57)</f>
        <v/>
      </c>
      <c r="K57" s="48" t="str">
        <f>IF(G57=0,"",(H57-G57)/G57)</f>
        <v/>
      </c>
      <c r="L57" s="386"/>
      <c r="M57" s="386"/>
      <c r="N57" s="386"/>
    </row>
    <row r="58" spans="1:14" ht="15.75" thickTop="1" x14ac:dyDescent="0.25">
      <c r="A58" s="4"/>
      <c r="B58" s="40"/>
      <c r="C58" s="40"/>
      <c r="D58" s="40"/>
      <c r="E58" s="76"/>
      <c r="F58" s="76"/>
      <c r="G58" s="76"/>
      <c r="H58" s="76"/>
      <c r="I58" s="29"/>
      <c r="J58" s="49"/>
      <c r="K58" s="49"/>
      <c r="L58" s="171"/>
      <c r="M58" s="171"/>
      <c r="N58" s="171"/>
    </row>
    <row r="59" spans="1:14" ht="15" x14ac:dyDescent="0.25">
      <c r="B59" s="29"/>
      <c r="C59" s="29"/>
      <c r="D59" s="29" t="s">
        <v>187</v>
      </c>
      <c r="E59" s="215">
        <f>+E57-E47</f>
        <v>0</v>
      </c>
      <c r="F59" s="215"/>
      <c r="G59" s="215">
        <f t="shared" ref="G59:H59" si="10">+G57-G47</f>
        <v>0</v>
      </c>
      <c r="H59" s="215">
        <f t="shared" si="10"/>
        <v>0</v>
      </c>
      <c r="I59" s="29"/>
      <c r="J59" s="29"/>
      <c r="K59" s="29"/>
      <c r="L59" s="29"/>
    </row>
    <row r="60" spans="1:14" x14ac:dyDescent="0.2">
      <c r="E60" s="79"/>
      <c r="F60" s="79"/>
      <c r="G60" s="79"/>
      <c r="H60" s="79"/>
      <c r="L60" s="94"/>
    </row>
    <row r="61" spans="1:14" x14ac:dyDescent="0.2">
      <c r="L61" s="94"/>
    </row>
  </sheetData>
  <sheetProtection password="E0DA" sheet="1" objects="1" scenarios="1"/>
  <mergeCells count="4">
    <mergeCell ref="B18:B21"/>
    <mergeCell ref="B34:B41"/>
    <mergeCell ref="L4:N4"/>
    <mergeCell ref="L5:N5"/>
  </mergeCells>
  <phoneticPr fontId="4" type="noConversion"/>
  <pageMargins left="0.3" right="0.36" top="0.21" bottom="0.28999999999999998" header="0.24" footer="0.24"/>
  <pageSetup paperSize="9" scale="49" orientation="landscape" r:id="rId1"/>
  <headerFooter alignWithMargins="0"/>
  <ignoredErrors>
    <ignoredError sqref="E4:H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63"/>
  <sheetViews>
    <sheetView showGridLines="0" zoomScaleNormal="100" workbookViewId="0">
      <selection activeCell="J42" sqref="J42"/>
    </sheetView>
  </sheetViews>
  <sheetFormatPr defaultColWidth="9.140625" defaultRowHeight="12.75" x14ac:dyDescent="0.2"/>
  <cols>
    <col min="1" max="1" width="3.85546875" style="216" customWidth="1"/>
    <col min="2" max="2" width="5.7109375" style="217" customWidth="1"/>
    <col min="3" max="3" width="57.42578125" style="217" bestFit="1" customWidth="1"/>
    <col min="4" max="4" width="7.7109375" style="217" customWidth="1"/>
    <col min="5" max="5" width="9.42578125" style="217" customWidth="1"/>
    <col min="6" max="6" width="4" style="231" customWidth="1"/>
    <col min="7" max="8" width="9.42578125" style="217" customWidth="1"/>
    <col min="9" max="9" width="3.5703125" style="218" customWidth="1"/>
    <col min="10" max="11" width="11.7109375" style="218" customWidth="1"/>
    <col min="12" max="12" width="43.7109375" style="217" customWidth="1"/>
    <col min="13" max="16384" width="9.140625" style="217"/>
  </cols>
  <sheetData>
    <row r="2" spans="1:12" x14ac:dyDescent="0.2">
      <c r="A2" s="216">
        <f>Declaration!C3</f>
        <v>0</v>
      </c>
    </row>
    <row r="3" spans="1:12" ht="25.5" x14ac:dyDescent="0.2">
      <c r="E3" s="219" t="str">
        <f>SOCIE!D3</f>
        <v>Actual 2019-20</v>
      </c>
      <c r="F3" s="232"/>
      <c r="G3" s="219" t="str">
        <f>SOCIE!F3</f>
        <v>Forecast 2020-21</v>
      </c>
      <c r="H3" s="219" t="str">
        <f>SOCIE!G3</f>
        <v>Forecast 2021-22</v>
      </c>
      <c r="I3" s="220"/>
      <c r="J3" s="221" t="str">
        <f>SOCIE!I3</f>
        <v>2019-20 - 2020-21</v>
      </c>
      <c r="K3" s="221" t="str">
        <f>SOCIE!J3</f>
        <v>2020-21- 2021-22</v>
      </c>
      <c r="L3" s="222"/>
    </row>
    <row r="4" spans="1:12" x14ac:dyDescent="0.2">
      <c r="A4" s="216" t="s">
        <v>188</v>
      </c>
      <c r="E4" s="223" t="s">
        <v>6</v>
      </c>
      <c r="F4" s="233"/>
      <c r="G4" s="223" t="s">
        <v>6</v>
      </c>
      <c r="H4" s="223" t="s">
        <v>6</v>
      </c>
      <c r="I4" s="224"/>
      <c r="J4" s="225" t="s">
        <v>7</v>
      </c>
      <c r="K4" s="225" t="s">
        <v>7</v>
      </c>
      <c r="L4" s="219" t="s">
        <v>108</v>
      </c>
    </row>
    <row r="6" spans="1:12" s="228" customFormat="1" x14ac:dyDescent="0.2">
      <c r="A6" s="244">
        <v>1</v>
      </c>
      <c r="B6" s="244" t="s">
        <v>189</v>
      </c>
      <c r="F6" s="236"/>
      <c r="L6" s="388"/>
    </row>
    <row r="7" spans="1:12" s="228" customFormat="1" x14ac:dyDescent="0.2">
      <c r="A7" s="244"/>
      <c r="B7" s="226" t="s">
        <v>22</v>
      </c>
      <c r="C7" s="228" t="s">
        <v>239</v>
      </c>
      <c r="E7" s="239">
        <f>+SOCIE!D42</f>
        <v>0</v>
      </c>
      <c r="F7" s="234"/>
      <c r="G7" s="239">
        <f>+SOCIE!F42</f>
        <v>0</v>
      </c>
      <c r="H7" s="239">
        <f>+SOCIE!G42</f>
        <v>0</v>
      </c>
      <c r="I7" s="229"/>
      <c r="J7" s="230" t="str">
        <f>IF(E7=0,"",(G7-E7)/(E7))</f>
        <v/>
      </c>
      <c r="K7" s="230" t="str">
        <f>IF(G7=0,"",(H7-G7)/(G7))</f>
        <v/>
      </c>
      <c r="L7" s="227"/>
    </row>
    <row r="8" spans="1:12" s="228" customFormat="1" x14ac:dyDescent="0.2">
      <c r="A8" s="244"/>
      <c r="E8" s="226"/>
      <c r="F8" s="236"/>
      <c r="G8" s="226"/>
      <c r="H8" s="226"/>
      <c r="I8" s="229"/>
      <c r="J8" s="230"/>
      <c r="K8" s="230"/>
      <c r="L8" s="227"/>
    </row>
    <row r="9" spans="1:12" s="228" customFormat="1" x14ac:dyDescent="0.2">
      <c r="A9" s="244">
        <v>2</v>
      </c>
      <c r="B9" s="244" t="s">
        <v>190</v>
      </c>
      <c r="E9" s="226"/>
      <c r="F9" s="236"/>
      <c r="G9" s="226"/>
      <c r="H9" s="226"/>
      <c r="I9" s="229"/>
      <c r="J9" s="230"/>
      <c r="K9" s="230"/>
      <c r="L9" s="227"/>
    </row>
    <row r="10" spans="1:12" s="228" customFormat="1" x14ac:dyDescent="0.2">
      <c r="A10" s="244"/>
      <c r="B10" s="226" t="s">
        <v>22</v>
      </c>
      <c r="C10" s="228" t="s">
        <v>15</v>
      </c>
      <c r="E10" s="132">
        <f>SOCIE!D23</f>
        <v>0</v>
      </c>
      <c r="F10" s="245"/>
      <c r="G10" s="132">
        <f>SOCIE!F23</f>
        <v>0</v>
      </c>
      <c r="H10" s="132">
        <f>SOCIE!G23</f>
        <v>0</v>
      </c>
      <c r="I10" s="246"/>
      <c r="J10" s="230" t="str">
        <f t="shared" ref="J10:J24" si="0">IF(E10=0,"",(G10-E10)/(E10))</f>
        <v/>
      </c>
      <c r="K10" s="230" t="str">
        <f t="shared" ref="K10:K24" si="1">IF(G10=0,"",(H10-G10)/(G10))</f>
        <v/>
      </c>
      <c r="L10" s="227"/>
    </row>
    <row r="11" spans="1:12" s="228" customFormat="1" x14ac:dyDescent="0.2">
      <c r="A11" s="244"/>
      <c r="B11" s="226" t="s">
        <v>17</v>
      </c>
      <c r="C11" s="228" t="s">
        <v>191</v>
      </c>
      <c r="E11" s="132">
        <v>0</v>
      </c>
      <c r="F11" s="237"/>
      <c r="G11" s="131">
        <v>0</v>
      </c>
      <c r="H11" s="131">
        <v>0</v>
      </c>
      <c r="I11" s="229"/>
      <c r="J11" s="230" t="str">
        <f t="shared" si="0"/>
        <v/>
      </c>
      <c r="K11" s="230" t="str">
        <f t="shared" si="1"/>
        <v/>
      </c>
      <c r="L11" s="227"/>
    </row>
    <row r="12" spans="1:12" s="228" customFormat="1" x14ac:dyDescent="0.2">
      <c r="A12" s="244"/>
      <c r="B12" s="226" t="s">
        <v>18</v>
      </c>
      <c r="C12" s="228" t="s">
        <v>192</v>
      </c>
      <c r="E12" s="132">
        <v>0</v>
      </c>
      <c r="F12" s="237"/>
      <c r="G12" s="131">
        <v>0</v>
      </c>
      <c r="H12" s="131">
        <v>0</v>
      </c>
      <c r="I12" s="229"/>
      <c r="J12" s="230" t="str">
        <f t="shared" si="0"/>
        <v/>
      </c>
      <c r="K12" s="230" t="str">
        <f t="shared" si="1"/>
        <v/>
      </c>
      <c r="L12" s="227"/>
    </row>
    <row r="13" spans="1:12" s="228" customFormat="1" x14ac:dyDescent="0.2">
      <c r="A13" s="244"/>
      <c r="B13" s="226" t="s">
        <v>19</v>
      </c>
      <c r="C13" s="228" t="s">
        <v>193</v>
      </c>
      <c r="E13" s="132">
        <v>0</v>
      </c>
      <c r="F13" s="237"/>
      <c r="G13" s="131">
        <v>0</v>
      </c>
      <c r="H13" s="131">
        <v>0</v>
      </c>
      <c r="I13" s="229"/>
      <c r="J13" s="230" t="str">
        <f t="shared" si="0"/>
        <v/>
      </c>
      <c r="K13" s="230" t="str">
        <f t="shared" si="1"/>
        <v/>
      </c>
      <c r="L13" s="227"/>
    </row>
    <row r="14" spans="1:12" s="228" customFormat="1" x14ac:dyDescent="0.2">
      <c r="A14" s="244"/>
      <c r="B14" s="226" t="s">
        <v>20</v>
      </c>
      <c r="C14" s="228" t="s">
        <v>194</v>
      </c>
      <c r="E14" s="132">
        <v>0</v>
      </c>
      <c r="F14" s="237"/>
      <c r="G14" s="131">
        <v>0</v>
      </c>
      <c r="H14" s="131">
        <v>0</v>
      </c>
      <c r="I14" s="229"/>
      <c r="J14" s="230" t="str">
        <f t="shared" si="0"/>
        <v/>
      </c>
      <c r="K14" s="230" t="str">
        <f t="shared" si="1"/>
        <v/>
      </c>
      <c r="L14" s="227"/>
    </row>
    <row r="15" spans="1:12" s="228" customFormat="1" x14ac:dyDescent="0.2">
      <c r="A15" s="244"/>
      <c r="B15" s="226" t="s">
        <v>23</v>
      </c>
      <c r="C15" s="228" t="s">
        <v>195</v>
      </c>
      <c r="E15" s="132">
        <v>0</v>
      </c>
      <c r="F15" s="237"/>
      <c r="G15" s="131">
        <v>0</v>
      </c>
      <c r="H15" s="131">
        <v>0</v>
      </c>
      <c r="I15" s="229"/>
      <c r="J15" s="230" t="str">
        <f t="shared" si="0"/>
        <v/>
      </c>
      <c r="K15" s="230" t="str">
        <f t="shared" si="1"/>
        <v/>
      </c>
      <c r="L15" s="227"/>
    </row>
    <row r="16" spans="1:12" s="228" customFormat="1" x14ac:dyDescent="0.2">
      <c r="A16" s="244"/>
      <c r="B16" s="226" t="s">
        <v>24</v>
      </c>
      <c r="C16" s="228" t="s">
        <v>196</v>
      </c>
      <c r="E16" s="132">
        <v>0</v>
      </c>
      <c r="F16" s="237"/>
      <c r="G16" s="131">
        <v>0</v>
      </c>
      <c r="H16" s="131">
        <v>0</v>
      </c>
      <c r="I16" s="229"/>
      <c r="J16" s="230" t="str">
        <f t="shared" si="0"/>
        <v/>
      </c>
      <c r="K16" s="230" t="str">
        <f t="shared" si="1"/>
        <v/>
      </c>
      <c r="L16" s="227"/>
    </row>
    <row r="17" spans="1:12" s="228" customFormat="1" x14ac:dyDescent="0.2">
      <c r="A17" s="244"/>
      <c r="B17" s="226" t="s">
        <v>25</v>
      </c>
      <c r="C17" s="228" t="s">
        <v>197</v>
      </c>
      <c r="E17" s="132">
        <v>0</v>
      </c>
      <c r="F17" s="237"/>
      <c r="G17" s="131">
        <v>0</v>
      </c>
      <c r="H17" s="131">
        <v>0</v>
      </c>
      <c r="I17" s="229"/>
      <c r="J17" s="230" t="str">
        <f t="shared" si="0"/>
        <v/>
      </c>
      <c r="K17" s="230" t="str">
        <f t="shared" si="1"/>
        <v/>
      </c>
      <c r="L17" s="227"/>
    </row>
    <row r="18" spans="1:12" s="228" customFormat="1" x14ac:dyDescent="0.2">
      <c r="A18" s="244"/>
      <c r="B18" s="226" t="s">
        <v>181</v>
      </c>
      <c r="C18" s="228" t="s">
        <v>198</v>
      </c>
      <c r="E18" s="132">
        <v>0</v>
      </c>
      <c r="F18" s="237"/>
      <c r="G18" s="131">
        <v>0</v>
      </c>
      <c r="H18" s="131">
        <v>0</v>
      </c>
      <c r="I18" s="229"/>
      <c r="J18" s="230" t="str">
        <f t="shared" si="0"/>
        <v/>
      </c>
      <c r="K18" s="230" t="str">
        <f t="shared" si="1"/>
        <v/>
      </c>
      <c r="L18" s="227"/>
    </row>
    <row r="19" spans="1:12" s="228" customFormat="1" x14ac:dyDescent="0.2">
      <c r="A19" s="244"/>
      <c r="B19" s="226" t="s">
        <v>199</v>
      </c>
      <c r="C19" s="228" t="s">
        <v>200</v>
      </c>
      <c r="E19" s="132">
        <v>0</v>
      </c>
      <c r="F19" s="237"/>
      <c r="G19" s="131">
        <v>0</v>
      </c>
      <c r="H19" s="131">
        <v>0</v>
      </c>
      <c r="I19" s="229"/>
      <c r="J19" s="230" t="str">
        <f t="shared" si="0"/>
        <v/>
      </c>
      <c r="K19" s="230" t="str">
        <f t="shared" si="1"/>
        <v/>
      </c>
      <c r="L19" s="227"/>
    </row>
    <row r="20" spans="1:12" s="228" customFormat="1" x14ac:dyDescent="0.2">
      <c r="A20" s="244"/>
      <c r="B20" s="226" t="s">
        <v>201</v>
      </c>
      <c r="C20" s="228" t="s">
        <v>202</v>
      </c>
      <c r="E20" s="132">
        <v>0</v>
      </c>
      <c r="F20" s="237"/>
      <c r="G20" s="131">
        <v>0</v>
      </c>
      <c r="H20" s="131">
        <v>0</v>
      </c>
      <c r="I20" s="229"/>
      <c r="J20" s="230" t="str">
        <f t="shared" si="0"/>
        <v/>
      </c>
      <c r="K20" s="230" t="str">
        <f t="shared" si="1"/>
        <v/>
      </c>
      <c r="L20" s="227"/>
    </row>
    <row r="21" spans="1:12" s="228" customFormat="1" x14ac:dyDescent="0.2">
      <c r="A21" s="244"/>
      <c r="B21" s="226" t="s">
        <v>203</v>
      </c>
      <c r="C21" s="228" t="s">
        <v>204</v>
      </c>
      <c r="E21" s="132">
        <v>0</v>
      </c>
      <c r="F21" s="237"/>
      <c r="G21" s="131">
        <v>0</v>
      </c>
      <c r="H21" s="131">
        <v>0</v>
      </c>
      <c r="I21" s="229"/>
      <c r="J21" s="230" t="str">
        <f t="shared" si="0"/>
        <v/>
      </c>
      <c r="K21" s="230" t="str">
        <f t="shared" si="1"/>
        <v/>
      </c>
      <c r="L21" s="227"/>
    </row>
    <row r="22" spans="1:12" s="228" customFormat="1" x14ac:dyDescent="0.2">
      <c r="A22" s="244"/>
      <c r="B22" s="226" t="s">
        <v>205</v>
      </c>
      <c r="C22" s="228" t="s">
        <v>206</v>
      </c>
      <c r="E22" s="132">
        <v>0</v>
      </c>
      <c r="F22" s="237"/>
      <c r="G22" s="131">
        <v>0</v>
      </c>
      <c r="H22" s="131">
        <v>0</v>
      </c>
      <c r="I22" s="229"/>
      <c r="J22" s="230" t="str">
        <f t="shared" si="0"/>
        <v/>
      </c>
      <c r="K22" s="230" t="str">
        <f t="shared" si="1"/>
        <v/>
      </c>
      <c r="L22" s="227"/>
    </row>
    <row r="23" spans="1:12" s="228" customFormat="1" x14ac:dyDescent="0.2">
      <c r="A23" s="244"/>
      <c r="B23" s="226" t="s">
        <v>207</v>
      </c>
      <c r="C23" s="228" t="s">
        <v>21</v>
      </c>
      <c r="E23" s="132">
        <v>0</v>
      </c>
      <c r="F23" s="237"/>
      <c r="G23" s="131">
        <v>0</v>
      </c>
      <c r="H23" s="131">
        <v>0</v>
      </c>
      <c r="I23" s="229"/>
      <c r="J23" s="230" t="str">
        <f t="shared" si="0"/>
        <v/>
      </c>
      <c r="K23" s="230" t="str">
        <f t="shared" si="1"/>
        <v/>
      </c>
      <c r="L23" s="227"/>
    </row>
    <row r="24" spans="1:12" s="228" customFormat="1" ht="13.5" thickBot="1" x14ac:dyDescent="0.25">
      <c r="A24" s="244"/>
      <c r="C24" s="244" t="s">
        <v>208</v>
      </c>
      <c r="D24" s="244"/>
      <c r="E24" s="240">
        <f>SUM(E10:E23)</f>
        <v>0</v>
      </c>
      <c r="F24" s="235"/>
      <c r="G24" s="240">
        <f>SUM(G10:G23)</f>
        <v>0</v>
      </c>
      <c r="H24" s="240">
        <f t="shared" ref="H24" si="2">SUM(H10:H23)</f>
        <v>0</v>
      </c>
      <c r="I24" s="229"/>
      <c r="J24" s="230" t="str">
        <f t="shared" si="0"/>
        <v/>
      </c>
      <c r="K24" s="230" t="str">
        <f t="shared" si="1"/>
        <v/>
      </c>
      <c r="L24" s="227"/>
    </row>
    <row r="25" spans="1:12" s="228" customFormat="1" ht="25.5" customHeight="1" x14ac:dyDescent="0.2">
      <c r="A25" s="244">
        <v>3</v>
      </c>
      <c r="B25" s="244" t="s">
        <v>209</v>
      </c>
      <c r="E25" s="226"/>
      <c r="F25" s="236"/>
      <c r="G25" s="226"/>
      <c r="H25" s="226"/>
      <c r="I25" s="229"/>
      <c r="J25" s="230"/>
      <c r="K25" s="230"/>
      <c r="L25" s="227"/>
    </row>
    <row r="26" spans="1:12" s="228" customFormat="1" x14ac:dyDescent="0.2">
      <c r="A26" s="244"/>
      <c r="B26" s="226" t="s">
        <v>22</v>
      </c>
      <c r="C26" s="228" t="s">
        <v>66</v>
      </c>
      <c r="E26" s="132">
        <v>0</v>
      </c>
      <c r="F26" s="237"/>
      <c r="G26" s="131">
        <v>0</v>
      </c>
      <c r="H26" s="131">
        <v>0</v>
      </c>
      <c r="I26" s="229"/>
      <c r="J26" s="230" t="str">
        <f t="shared" ref="J26:J31" si="3">IF(E26=0,"",(G26-E26)/(E26))</f>
        <v/>
      </c>
      <c r="K26" s="230" t="str">
        <f t="shared" ref="K26:K31" si="4">IF(G26=0,"",(H26-G26)/(G26))</f>
        <v/>
      </c>
      <c r="L26" s="227"/>
    </row>
    <row r="27" spans="1:12" s="228" customFormat="1" x14ac:dyDescent="0.2">
      <c r="A27" s="244"/>
      <c r="B27" s="226" t="s">
        <v>17</v>
      </c>
      <c r="C27" s="228" t="s">
        <v>210</v>
      </c>
      <c r="E27" s="132">
        <v>0</v>
      </c>
      <c r="F27" s="237"/>
      <c r="G27" s="131">
        <v>0</v>
      </c>
      <c r="H27" s="131">
        <v>0</v>
      </c>
      <c r="I27" s="229"/>
      <c r="J27" s="230" t="str">
        <f t="shared" si="3"/>
        <v/>
      </c>
      <c r="K27" s="230" t="str">
        <f t="shared" si="4"/>
        <v/>
      </c>
      <c r="L27" s="227"/>
    </row>
    <row r="28" spans="1:12" s="228" customFormat="1" x14ac:dyDescent="0.2">
      <c r="A28" s="244"/>
      <c r="B28" s="226" t="s">
        <v>18</v>
      </c>
      <c r="C28" s="228" t="s">
        <v>211</v>
      </c>
      <c r="E28" s="132">
        <v>0</v>
      </c>
      <c r="F28" s="237"/>
      <c r="G28" s="131">
        <v>0</v>
      </c>
      <c r="H28" s="131">
        <v>0</v>
      </c>
      <c r="I28" s="229"/>
      <c r="J28" s="230" t="str">
        <f t="shared" si="3"/>
        <v/>
      </c>
      <c r="K28" s="230" t="str">
        <f t="shared" si="4"/>
        <v/>
      </c>
      <c r="L28" s="227"/>
    </row>
    <row r="29" spans="1:12" s="228" customFormat="1" x14ac:dyDescent="0.2">
      <c r="A29" s="244"/>
      <c r="B29" s="226" t="s">
        <v>19</v>
      </c>
      <c r="C29" s="228" t="s">
        <v>212</v>
      </c>
      <c r="E29" s="132">
        <v>0</v>
      </c>
      <c r="F29" s="237"/>
      <c r="G29" s="131">
        <v>0</v>
      </c>
      <c r="H29" s="131">
        <v>0</v>
      </c>
      <c r="I29" s="229"/>
      <c r="J29" s="230" t="str">
        <f t="shared" si="3"/>
        <v/>
      </c>
      <c r="K29" s="230" t="str">
        <f t="shared" si="4"/>
        <v/>
      </c>
      <c r="L29" s="227"/>
    </row>
    <row r="30" spans="1:12" s="228" customFormat="1" x14ac:dyDescent="0.2">
      <c r="A30" s="244"/>
      <c r="B30" s="226" t="s">
        <v>20</v>
      </c>
      <c r="C30" s="228" t="s">
        <v>213</v>
      </c>
      <c r="E30" s="132">
        <v>0</v>
      </c>
      <c r="F30" s="237"/>
      <c r="G30" s="131">
        <v>0</v>
      </c>
      <c r="H30" s="131">
        <v>0</v>
      </c>
      <c r="I30" s="229"/>
      <c r="J30" s="230" t="str">
        <f t="shared" si="3"/>
        <v/>
      </c>
      <c r="K30" s="230" t="str">
        <f t="shared" si="4"/>
        <v/>
      </c>
      <c r="L30" s="227"/>
    </row>
    <row r="31" spans="1:12" s="228" customFormat="1" ht="13.5" thickBot="1" x14ac:dyDescent="0.25">
      <c r="A31" s="244"/>
      <c r="C31" s="244" t="s">
        <v>214</v>
      </c>
      <c r="D31" s="244"/>
      <c r="E31" s="240">
        <f>SUM(E26:E30)</f>
        <v>0</v>
      </c>
      <c r="F31" s="235"/>
      <c r="G31" s="240">
        <f>SUM(G26:G30)</f>
        <v>0</v>
      </c>
      <c r="H31" s="240">
        <f t="shared" ref="H31" si="5">SUM(H26:H30)</f>
        <v>0</v>
      </c>
      <c r="I31" s="229"/>
      <c r="J31" s="230" t="str">
        <f t="shared" si="3"/>
        <v/>
      </c>
      <c r="K31" s="230" t="str">
        <f t="shared" si="4"/>
        <v/>
      </c>
      <c r="L31" s="227"/>
    </row>
    <row r="32" spans="1:12" s="228" customFormat="1" ht="13.5" thickBot="1" x14ac:dyDescent="0.25">
      <c r="A32" s="244"/>
      <c r="E32" s="226"/>
      <c r="F32" s="234"/>
      <c r="G32" s="226"/>
      <c r="H32" s="226"/>
      <c r="I32" s="229"/>
      <c r="J32" s="230"/>
      <c r="K32" s="230"/>
      <c r="L32" s="227"/>
    </row>
    <row r="33" spans="1:12" s="228" customFormat="1" ht="13.5" thickBot="1" x14ac:dyDescent="0.25">
      <c r="A33" s="244">
        <v>4</v>
      </c>
      <c r="B33" s="244" t="s">
        <v>215</v>
      </c>
      <c r="E33" s="241">
        <f>E7+E24+E31</f>
        <v>0</v>
      </c>
      <c r="F33" s="238"/>
      <c r="G33" s="241">
        <f>G7+G24+G31</f>
        <v>0</v>
      </c>
      <c r="H33" s="241">
        <f t="shared" ref="H33" si="6">H7+H24+H31</f>
        <v>0</v>
      </c>
      <c r="I33" s="229"/>
      <c r="J33" s="230" t="str">
        <f>IF(E33=0,"",(G33-E33)/(E33))</f>
        <v/>
      </c>
      <c r="K33" s="230" t="str">
        <f>IF(G33=0,"",(H33-G33)/(G33))</f>
        <v/>
      </c>
      <c r="L33" s="227"/>
    </row>
    <row r="34" spans="1:12" s="228" customFormat="1" x14ac:dyDescent="0.2">
      <c r="A34" s="244"/>
      <c r="E34" s="226"/>
      <c r="F34" s="234"/>
      <c r="G34" s="226"/>
      <c r="H34" s="226"/>
      <c r="I34" s="229"/>
      <c r="J34" s="230"/>
      <c r="K34" s="230"/>
      <c r="L34" s="227"/>
    </row>
    <row r="35" spans="1:12" s="228" customFormat="1" x14ac:dyDescent="0.2">
      <c r="A35" s="244">
        <v>5</v>
      </c>
      <c r="B35" s="244" t="s">
        <v>216</v>
      </c>
      <c r="E35" s="226"/>
      <c r="F35" s="234"/>
      <c r="G35" s="226"/>
      <c r="H35" s="226"/>
      <c r="I35" s="229"/>
      <c r="J35" s="230"/>
      <c r="K35" s="230"/>
      <c r="L35" s="227"/>
    </row>
    <row r="36" spans="1:12" s="228" customFormat="1" x14ac:dyDescent="0.2">
      <c r="A36" s="244"/>
      <c r="B36" s="226" t="s">
        <v>22</v>
      </c>
      <c r="C36" s="228" t="s">
        <v>217</v>
      </c>
      <c r="E36" s="132">
        <v>0</v>
      </c>
      <c r="F36" s="237"/>
      <c r="G36" s="131">
        <v>0</v>
      </c>
      <c r="H36" s="131">
        <v>0</v>
      </c>
      <c r="I36" s="229"/>
      <c r="J36" s="230" t="str">
        <f t="shared" ref="J36:J46" si="7">IF(E36=0,"",(G36-E36)/(E36))</f>
        <v/>
      </c>
      <c r="K36" s="230" t="str">
        <f t="shared" ref="K36:K46" si="8">IF(G36=0,"",(H36-G36)/(G36))</f>
        <v/>
      </c>
      <c r="L36" s="227"/>
    </row>
    <row r="37" spans="1:12" s="228" customFormat="1" x14ac:dyDescent="0.2">
      <c r="A37" s="244"/>
      <c r="B37" s="226" t="s">
        <v>17</v>
      </c>
      <c r="C37" s="228" t="s">
        <v>218</v>
      </c>
      <c r="E37" s="132">
        <v>0</v>
      </c>
      <c r="F37" s="237"/>
      <c r="G37" s="131">
        <v>0</v>
      </c>
      <c r="H37" s="131">
        <v>0</v>
      </c>
      <c r="I37" s="229"/>
      <c r="J37" s="230" t="str">
        <f t="shared" si="7"/>
        <v/>
      </c>
      <c r="K37" s="230" t="str">
        <f t="shared" si="8"/>
        <v/>
      </c>
      <c r="L37" s="227"/>
    </row>
    <row r="38" spans="1:12" s="228" customFormat="1" x14ac:dyDescent="0.2">
      <c r="A38" s="244"/>
      <c r="B38" s="226" t="s">
        <v>18</v>
      </c>
      <c r="C38" s="228" t="s">
        <v>219</v>
      </c>
      <c r="E38" s="132">
        <v>0</v>
      </c>
      <c r="F38" s="237"/>
      <c r="G38" s="131">
        <v>0</v>
      </c>
      <c r="H38" s="131">
        <v>0</v>
      </c>
      <c r="I38" s="229"/>
      <c r="J38" s="230" t="str">
        <f t="shared" si="7"/>
        <v/>
      </c>
      <c r="K38" s="230" t="str">
        <f t="shared" si="8"/>
        <v/>
      </c>
      <c r="L38" s="227"/>
    </row>
    <row r="39" spans="1:12" s="228" customFormat="1" x14ac:dyDescent="0.2">
      <c r="A39" s="244"/>
      <c r="B39" s="226" t="s">
        <v>19</v>
      </c>
      <c r="C39" s="228" t="s">
        <v>220</v>
      </c>
      <c r="E39" s="132">
        <v>0</v>
      </c>
      <c r="F39" s="237"/>
      <c r="G39" s="131">
        <v>0</v>
      </c>
      <c r="H39" s="131">
        <v>0</v>
      </c>
      <c r="I39" s="229"/>
      <c r="J39" s="230" t="str">
        <f t="shared" si="7"/>
        <v/>
      </c>
      <c r="K39" s="230" t="str">
        <f t="shared" si="8"/>
        <v/>
      </c>
      <c r="L39" s="227"/>
    </row>
    <row r="40" spans="1:12" s="228" customFormat="1" x14ac:dyDescent="0.2">
      <c r="A40" s="244"/>
      <c r="B40" s="226" t="s">
        <v>20</v>
      </c>
      <c r="C40" s="228" t="s">
        <v>221</v>
      </c>
      <c r="E40" s="132">
        <v>0</v>
      </c>
      <c r="F40" s="237"/>
      <c r="G40" s="131">
        <v>0</v>
      </c>
      <c r="H40" s="131">
        <v>0</v>
      </c>
      <c r="I40" s="229"/>
      <c r="J40" s="230" t="str">
        <f t="shared" si="7"/>
        <v/>
      </c>
      <c r="K40" s="230" t="str">
        <f t="shared" si="8"/>
        <v/>
      </c>
      <c r="L40" s="227"/>
    </row>
    <row r="41" spans="1:12" s="228" customFormat="1" x14ac:dyDescent="0.2">
      <c r="A41" s="244"/>
      <c r="B41" s="226" t="s">
        <v>23</v>
      </c>
      <c r="C41" s="228" t="s">
        <v>66</v>
      </c>
      <c r="E41" s="132">
        <v>0</v>
      </c>
      <c r="F41" s="237"/>
      <c r="G41" s="131">
        <v>0</v>
      </c>
      <c r="H41" s="131">
        <v>0</v>
      </c>
      <c r="I41" s="229"/>
      <c r="J41" s="230" t="str">
        <f t="shared" si="7"/>
        <v/>
      </c>
      <c r="K41" s="230" t="str">
        <f t="shared" si="8"/>
        <v/>
      </c>
      <c r="L41" s="227"/>
    </row>
    <row r="42" spans="1:12" s="228" customFormat="1" x14ac:dyDescent="0.2">
      <c r="A42" s="244"/>
      <c r="B42" s="226" t="s">
        <v>24</v>
      </c>
      <c r="C42" s="228" t="s">
        <v>222</v>
      </c>
      <c r="E42" s="132">
        <v>0</v>
      </c>
      <c r="F42" s="237"/>
      <c r="G42" s="131">
        <v>0</v>
      </c>
      <c r="H42" s="131">
        <v>0</v>
      </c>
      <c r="I42" s="229"/>
      <c r="J42" s="230" t="str">
        <f t="shared" si="7"/>
        <v/>
      </c>
      <c r="K42" s="230" t="str">
        <f t="shared" si="8"/>
        <v/>
      </c>
      <c r="L42" s="227"/>
    </row>
    <row r="43" spans="1:12" s="228" customFormat="1" x14ac:dyDescent="0.2">
      <c r="A43" s="244"/>
      <c r="B43" s="226" t="s">
        <v>25</v>
      </c>
      <c r="C43" s="228" t="s">
        <v>223</v>
      </c>
      <c r="E43" s="132">
        <v>0</v>
      </c>
      <c r="F43" s="237"/>
      <c r="G43" s="131">
        <v>0</v>
      </c>
      <c r="H43" s="131">
        <v>0</v>
      </c>
      <c r="I43" s="229"/>
      <c r="J43" s="230" t="str">
        <f t="shared" si="7"/>
        <v/>
      </c>
      <c r="K43" s="230" t="str">
        <f t="shared" si="8"/>
        <v/>
      </c>
      <c r="L43" s="227"/>
    </row>
    <row r="44" spans="1:12" s="228" customFormat="1" x14ac:dyDescent="0.2">
      <c r="A44" s="244"/>
      <c r="B44" s="226" t="s">
        <v>181</v>
      </c>
      <c r="C44" s="228" t="s">
        <v>224</v>
      </c>
      <c r="E44" s="132">
        <v>0</v>
      </c>
      <c r="F44" s="237"/>
      <c r="G44" s="131">
        <v>0</v>
      </c>
      <c r="H44" s="131">
        <v>0</v>
      </c>
      <c r="I44" s="229"/>
      <c r="J44" s="230" t="str">
        <f t="shared" si="7"/>
        <v/>
      </c>
      <c r="K44" s="230" t="str">
        <f t="shared" si="8"/>
        <v/>
      </c>
      <c r="L44" s="227"/>
    </row>
    <row r="45" spans="1:12" s="228" customFormat="1" x14ac:dyDescent="0.2">
      <c r="A45" s="244"/>
      <c r="B45" s="226" t="s">
        <v>199</v>
      </c>
      <c r="C45" s="228" t="s">
        <v>225</v>
      </c>
      <c r="E45" s="132">
        <v>0</v>
      </c>
      <c r="F45" s="237"/>
      <c r="G45" s="131">
        <v>0</v>
      </c>
      <c r="H45" s="131">
        <v>0</v>
      </c>
      <c r="I45" s="229"/>
      <c r="J45" s="230" t="str">
        <f t="shared" si="7"/>
        <v/>
      </c>
      <c r="K45" s="230" t="str">
        <f t="shared" si="8"/>
        <v/>
      </c>
      <c r="L45" s="227"/>
    </row>
    <row r="46" spans="1:12" s="228" customFormat="1" ht="13.5" thickBot="1" x14ac:dyDescent="0.25">
      <c r="A46" s="244"/>
      <c r="B46" s="244" t="s">
        <v>226</v>
      </c>
      <c r="E46" s="240">
        <f>SUM(E36:E45)</f>
        <v>0</v>
      </c>
      <c r="F46" s="235"/>
      <c r="G46" s="240">
        <f>SUM(G36:G45)</f>
        <v>0</v>
      </c>
      <c r="H46" s="240">
        <f t="shared" ref="H46" si="9">SUM(H36:H45)</f>
        <v>0</v>
      </c>
      <c r="I46" s="229"/>
      <c r="J46" s="230" t="str">
        <f t="shared" si="7"/>
        <v/>
      </c>
      <c r="K46" s="230" t="str">
        <f t="shared" si="8"/>
        <v/>
      </c>
      <c r="L46" s="227"/>
    </row>
    <row r="47" spans="1:12" s="228" customFormat="1" x14ac:dyDescent="0.2">
      <c r="A47" s="244"/>
      <c r="E47" s="226"/>
      <c r="F47" s="234"/>
      <c r="G47" s="226"/>
      <c r="H47" s="226"/>
      <c r="I47" s="229"/>
      <c r="J47" s="230"/>
      <c r="K47" s="230"/>
      <c r="L47" s="227"/>
    </row>
    <row r="48" spans="1:12" s="228" customFormat="1" x14ac:dyDescent="0.2">
      <c r="A48" s="244">
        <v>6</v>
      </c>
      <c r="B48" s="244" t="s">
        <v>227</v>
      </c>
      <c r="E48" s="226"/>
      <c r="F48" s="234"/>
      <c r="G48" s="226"/>
      <c r="H48" s="226"/>
      <c r="I48" s="229"/>
      <c r="J48" s="230"/>
      <c r="K48" s="230"/>
      <c r="L48" s="227"/>
    </row>
    <row r="49" spans="1:12" s="228" customFormat="1" x14ac:dyDescent="0.2">
      <c r="A49" s="244"/>
      <c r="B49" s="226" t="s">
        <v>22</v>
      </c>
      <c r="C49" s="228" t="s">
        <v>228</v>
      </c>
      <c r="E49" s="132">
        <v>0</v>
      </c>
      <c r="F49" s="237"/>
      <c r="G49" s="131">
        <v>0</v>
      </c>
      <c r="H49" s="131">
        <v>0</v>
      </c>
      <c r="I49" s="229"/>
      <c r="J49" s="230" t="str">
        <f t="shared" ref="J49:J56" si="10">IF(E49=0,"",(G49-E49)/(E49))</f>
        <v/>
      </c>
      <c r="K49" s="230" t="str">
        <f t="shared" ref="K49:K56" si="11">IF(G49=0,"",(H49-G49)/(G49))</f>
        <v/>
      </c>
      <c r="L49" s="227"/>
    </row>
    <row r="50" spans="1:12" s="228" customFormat="1" x14ac:dyDescent="0.2">
      <c r="A50" s="244"/>
      <c r="B50" s="226" t="s">
        <v>17</v>
      </c>
      <c r="C50" s="228" t="s">
        <v>229</v>
      </c>
      <c r="E50" s="132">
        <v>0</v>
      </c>
      <c r="F50" s="237"/>
      <c r="G50" s="131">
        <v>0</v>
      </c>
      <c r="H50" s="131">
        <v>0</v>
      </c>
      <c r="I50" s="229"/>
      <c r="J50" s="230" t="str">
        <f t="shared" si="10"/>
        <v/>
      </c>
      <c r="K50" s="230" t="str">
        <f t="shared" si="11"/>
        <v/>
      </c>
      <c r="L50" s="227"/>
    </row>
    <row r="51" spans="1:12" s="228" customFormat="1" x14ac:dyDescent="0.2">
      <c r="A51" s="244"/>
      <c r="B51" s="226" t="s">
        <v>18</v>
      </c>
      <c r="C51" s="228" t="s">
        <v>230</v>
      </c>
      <c r="E51" s="132">
        <v>0</v>
      </c>
      <c r="F51" s="237"/>
      <c r="G51" s="131">
        <v>0</v>
      </c>
      <c r="H51" s="131">
        <v>0</v>
      </c>
      <c r="I51" s="229"/>
      <c r="J51" s="230" t="str">
        <f t="shared" si="10"/>
        <v/>
      </c>
      <c r="K51" s="230" t="str">
        <f t="shared" si="11"/>
        <v/>
      </c>
      <c r="L51" s="227"/>
    </row>
    <row r="52" spans="1:12" s="228" customFormat="1" x14ac:dyDescent="0.2">
      <c r="A52" s="244"/>
      <c r="B52" s="226" t="s">
        <v>19</v>
      </c>
      <c r="C52" s="228" t="s">
        <v>231</v>
      </c>
      <c r="E52" s="132">
        <v>0</v>
      </c>
      <c r="F52" s="237"/>
      <c r="G52" s="131">
        <v>0</v>
      </c>
      <c r="H52" s="131">
        <v>0</v>
      </c>
      <c r="I52" s="229"/>
      <c r="J52" s="230" t="str">
        <f t="shared" si="10"/>
        <v/>
      </c>
      <c r="K52" s="230" t="str">
        <f t="shared" si="11"/>
        <v/>
      </c>
      <c r="L52" s="227"/>
    </row>
    <row r="53" spans="1:12" s="228" customFormat="1" x14ac:dyDescent="0.2">
      <c r="A53" s="244"/>
      <c r="B53" s="226" t="s">
        <v>20</v>
      </c>
      <c r="C53" s="228" t="s">
        <v>232</v>
      </c>
      <c r="E53" s="132">
        <v>0</v>
      </c>
      <c r="F53" s="237"/>
      <c r="G53" s="131">
        <v>0</v>
      </c>
      <c r="H53" s="131">
        <v>0</v>
      </c>
      <c r="I53" s="229"/>
      <c r="J53" s="230" t="str">
        <f t="shared" si="10"/>
        <v/>
      </c>
      <c r="K53" s="230" t="str">
        <f t="shared" si="11"/>
        <v/>
      </c>
      <c r="L53" s="227"/>
    </row>
    <row r="54" spans="1:12" s="228" customFormat="1" x14ac:dyDescent="0.2">
      <c r="A54" s="244"/>
      <c r="B54" s="226" t="s">
        <v>23</v>
      </c>
      <c r="C54" s="228" t="s">
        <v>233</v>
      </c>
      <c r="E54" s="132">
        <v>0</v>
      </c>
      <c r="F54" s="237"/>
      <c r="G54" s="131">
        <v>0</v>
      </c>
      <c r="H54" s="131">
        <v>0</v>
      </c>
      <c r="I54" s="229"/>
      <c r="J54" s="230" t="str">
        <f t="shared" si="10"/>
        <v/>
      </c>
      <c r="K54" s="230" t="str">
        <f t="shared" si="11"/>
        <v/>
      </c>
      <c r="L54" s="227"/>
    </row>
    <row r="55" spans="1:12" s="228" customFormat="1" x14ac:dyDescent="0.2">
      <c r="A55" s="244"/>
      <c r="B55" s="226" t="s">
        <v>24</v>
      </c>
      <c r="C55" s="228" t="s">
        <v>234</v>
      </c>
      <c r="E55" s="132">
        <v>0</v>
      </c>
      <c r="F55" s="237"/>
      <c r="G55" s="131">
        <v>0</v>
      </c>
      <c r="H55" s="131">
        <v>0</v>
      </c>
      <c r="I55" s="229"/>
      <c r="J55" s="230" t="str">
        <f t="shared" si="10"/>
        <v/>
      </c>
      <c r="K55" s="230" t="str">
        <f t="shared" si="11"/>
        <v/>
      </c>
      <c r="L55" s="227"/>
    </row>
    <row r="56" spans="1:12" s="228" customFormat="1" ht="13.5" thickBot="1" x14ac:dyDescent="0.25">
      <c r="A56" s="244"/>
      <c r="B56" s="244" t="s">
        <v>235</v>
      </c>
      <c r="E56" s="240">
        <f>SUM(E49:E55)</f>
        <v>0</v>
      </c>
      <c r="F56" s="235"/>
      <c r="G56" s="240">
        <f>SUM(G49:G55)</f>
        <v>0</v>
      </c>
      <c r="H56" s="240">
        <f t="shared" ref="H56" si="12">SUM(H49:H55)</f>
        <v>0</v>
      </c>
      <c r="I56" s="229"/>
      <c r="J56" s="230" t="str">
        <f t="shared" si="10"/>
        <v/>
      </c>
      <c r="K56" s="230" t="str">
        <f t="shared" si="11"/>
        <v/>
      </c>
      <c r="L56" s="227"/>
    </row>
    <row r="57" spans="1:12" s="228" customFormat="1" ht="13.5" thickBot="1" x14ac:dyDescent="0.25">
      <c r="A57" s="244"/>
      <c r="E57" s="226"/>
      <c r="F57" s="234"/>
      <c r="G57" s="226"/>
      <c r="H57" s="226"/>
      <c r="I57" s="229"/>
      <c r="J57" s="230"/>
      <c r="K57" s="230"/>
      <c r="L57" s="227"/>
    </row>
    <row r="58" spans="1:12" s="228" customFormat="1" ht="13.5" thickBot="1" x14ac:dyDescent="0.25">
      <c r="A58" s="244">
        <v>7</v>
      </c>
      <c r="B58" s="244" t="s">
        <v>236</v>
      </c>
      <c r="E58" s="242">
        <f>E33+E46+E56</f>
        <v>0</v>
      </c>
      <c r="F58" s="235"/>
      <c r="G58" s="242">
        <f>G33+G46+G56</f>
        <v>0</v>
      </c>
      <c r="H58" s="242">
        <f t="shared" ref="H58" si="13">H33+H46+H56</f>
        <v>0</v>
      </c>
      <c r="I58" s="229"/>
      <c r="J58" s="230" t="str">
        <f>IF(E58=0,"",(G58-E58)/(E58))</f>
        <v/>
      </c>
      <c r="K58" s="230" t="str">
        <f>IF(G58=0,"",(H58-G58)/(G58))</f>
        <v/>
      </c>
      <c r="L58" s="227"/>
    </row>
    <row r="59" spans="1:12" s="228" customFormat="1" x14ac:dyDescent="0.2">
      <c r="A59" s="244"/>
      <c r="E59" s="226"/>
      <c r="F59" s="234"/>
      <c r="G59" s="226"/>
      <c r="H59" s="226"/>
      <c r="I59" s="229"/>
      <c r="J59" s="230"/>
      <c r="K59" s="230"/>
      <c r="L59" s="227"/>
    </row>
    <row r="60" spans="1:12" s="228" customFormat="1" x14ac:dyDescent="0.2">
      <c r="A60" s="244">
        <v>8</v>
      </c>
      <c r="B60" s="228" t="s">
        <v>237</v>
      </c>
      <c r="E60" s="132">
        <v>0</v>
      </c>
      <c r="F60" s="237"/>
      <c r="G60" s="132">
        <f>'Balance sheet'!E14</f>
        <v>0</v>
      </c>
      <c r="H60" s="132">
        <f>'Balance sheet'!G14</f>
        <v>0</v>
      </c>
      <c r="I60" s="229"/>
      <c r="J60" s="230" t="str">
        <f>IF(E60=0,"",(G60-E60)/(E60))</f>
        <v/>
      </c>
      <c r="K60" s="230" t="str">
        <f>IF(G60=0,"",(H60-G60)/(G60))</f>
        <v/>
      </c>
      <c r="L60" s="227"/>
    </row>
    <row r="61" spans="1:12" s="228" customFormat="1" x14ac:dyDescent="0.2">
      <c r="A61" s="244">
        <v>9</v>
      </c>
      <c r="B61" s="228" t="s">
        <v>238</v>
      </c>
      <c r="E61" s="132">
        <f>'Balance sheet'!E14</f>
        <v>0</v>
      </c>
      <c r="F61" s="237"/>
      <c r="G61" s="132">
        <f>'Balance sheet'!G14</f>
        <v>0</v>
      </c>
      <c r="H61" s="132">
        <f>'Balance sheet'!H14</f>
        <v>0</v>
      </c>
      <c r="I61" s="229"/>
      <c r="J61" s="230" t="str">
        <f>IF(E61=0,"",(G61-E61)/(E61))</f>
        <v/>
      </c>
      <c r="K61" s="230" t="str">
        <f>IF(G61=0,"",(H61-G61)/(G61))</f>
        <v/>
      </c>
      <c r="L61" s="227"/>
    </row>
    <row r="62" spans="1:12" s="228" customFormat="1" x14ac:dyDescent="0.2">
      <c r="A62" s="244"/>
      <c r="E62" s="226"/>
      <c r="F62" s="236"/>
      <c r="G62" s="226"/>
      <c r="H62" s="226"/>
      <c r="L62" s="368"/>
    </row>
    <row r="63" spans="1:12" s="228" customFormat="1" x14ac:dyDescent="0.2">
      <c r="A63" s="244"/>
      <c r="C63" s="228" t="s">
        <v>187</v>
      </c>
      <c r="E63" s="243">
        <f>+E61-E60</f>
        <v>0</v>
      </c>
      <c r="F63" s="243"/>
      <c r="G63" s="243">
        <f t="shared" ref="G63:H63" si="14">+G61-G60</f>
        <v>0</v>
      </c>
      <c r="H63" s="243">
        <f t="shared" si="14"/>
        <v>0</v>
      </c>
    </row>
  </sheetData>
  <sheetProtection password="E0DA" sheet="1" objects="1" scenarios="1" formatRows="0"/>
  <conditionalFormatting sqref="J7:K61">
    <cfRule type="expression" dxfId="1" priority="1" stopIfTrue="1">
      <formula>#REF!&gt;0</formula>
    </cfRule>
    <cfRule type="expression" dxfId="0" priority="2" stopIfTrue="1">
      <formula>"m7&gt;0"</formula>
    </cfRule>
  </conditionalFormatting>
  <pageMargins left="0.70866141732283472" right="0.70866141732283472" top="0.74803149606299213" bottom="0.74803149606299213" header="0.31496062992125984" footer="0.31496062992125984"/>
  <pageSetup paperSize="9" scale="55" orientation="portrait" r:id="rId1"/>
  <ignoredErrors>
    <ignoredError sqref="E4 G4:H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Declaration</vt:lpstr>
      <vt:lpstr>Key risks</vt:lpstr>
      <vt:lpstr>Pension assumptions</vt:lpstr>
      <vt:lpstr>SOCIE</vt:lpstr>
      <vt:lpstr>Income</vt:lpstr>
      <vt:lpstr>Expenditure</vt:lpstr>
      <vt:lpstr>Adjusted operating result</vt:lpstr>
      <vt:lpstr>Balance sheet</vt:lpstr>
      <vt:lpstr>Cashflow</vt:lpstr>
      <vt:lpstr>Capital expenditure</vt:lpstr>
      <vt:lpstr>ALF funding</vt:lpstr>
      <vt:lpstr>Summary</vt:lpstr>
      <vt:lpstr>'Adjusted operating result'!Print_Area</vt:lpstr>
      <vt:lpstr>'Balance sheet'!Print_Area</vt:lpstr>
      <vt:lpstr>'Capital expenditure'!Print_Area</vt:lpstr>
      <vt:lpstr>Cashflow!Print_Area</vt:lpstr>
      <vt:lpstr>Declaration!Print_Area</vt:lpstr>
      <vt:lpstr>Expenditure!Print_Area</vt:lpstr>
      <vt:lpstr>Income!Print_Area</vt:lpstr>
      <vt:lpstr>'Pension assumptions'!Print_Area</vt:lpstr>
      <vt:lpstr>SOCIE!Print_Area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financial forecast return template</dc:title>
  <dc:subject/>
  <dc:creator/>
  <cp:lastModifiedBy>Wilma MacDonald</cp:lastModifiedBy>
  <cp:lastPrinted>2019-06-14T09:16:55Z</cp:lastPrinted>
  <dcterms:created xsi:type="dcterms:W3CDTF">2011-05-20T09:12:30Z</dcterms:created>
  <dcterms:modified xsi:type="dcterms:W3CDTF">2021-06-18T12:47:48Z</dcterms:modified>
</cp:coreProperties>
</file>