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90" yWindow="-20" windowWidth="14430" windowHeight="11020" tabRatio="831"/>
  </bookViews>
  <sheets>
    <sheet name="Declaration" sheetId="1" r:id="rId1"/>
    <sheet name="Key risks" sheetId="12" r:id="rId2"/>
    <sheet name="Sensitivity analysis" sheetId="17" r:id="rId3"/>
    <sheet name="Pension assumptions" sheetId="14" r:id="rId4"/>
    <sheet name="SOCIE" sheetId="2" r:id="rId5"/>
    <sheet name="Income" sheetId="15" r:id="rId6"/>
    <sheet name="Expenditure" sheetId="16" r:id="rId7"/>
    <sheet name="Adjusted operating result" sheetId="9" r:id="rId8"/>
    <sheet name="Balance sheet" sheetId="6" r:id="rId9"/>
    <sheet name="Cashflow" sheetId="13" r:id="rId10"/>
    <sheet name="Capital expenditure" sheetId="3" r:id="rId11"/>
    <sheet name="ALF funding" sheetId="11" r:id="rId12"/>
    <sheet name="Summary" sheetId="7" r:id="rId13"/>
  </sheets>
  <definedNames>
    <definedName name="_xlnm.Print_Area" localSheetId="7">'Adjusted operating result'!$A$1:$N$44</definedName>
    <definedName name="_xlnm.Print_Area" localSheetId="8">'Balance sheet'!$A$1:$P$58</definedName>
    <definedName name="_xlnm.Print_Area" localSheetId="10">'Capital expenditure'!$A$1:$L$47</definedName>
    <definedName name="_xlnm.Print_Area" localSheetId="9">Cashflow!$A$1:$P$61</definedName>
    <definedName name="_xlnm.Print_Area" localSheetId="0">Declaration!$B$1:$N$21</definedName>
    <definedName name="_xlnm.Print_Area" localSheetId="6">Expenditure!$A$1:$Q$67</definedName>
    <definedName name="_xlnm.Print_Area" localSheetId="5">Income!$A$1:$L$58</definedName>
    <definedName name="_xlnm.Print_Area" localSheetId="3">'Pension assumptions'!$A$1:$J$7</definedName>
    <definedName name="_xlnm.Print_Area" localSheetId="2">'Sensitivity analysis'!$A$1:$F$28</definedName>
    <definedName name="_xlnm.Print_Area" localSheetId="4">SOCIE!$A$1:$O$48</definedName>
    <definedName name="_xlnm.Print_Area" localSheetId="12">Summary!$A$1:$H$41</definedName>
  </definedNames>
  <calcPr calcId="145621"/>
</workbook>
</file>

<file path=xl/calcChain.xml><?xml version="1.0" encoding="utf-8"?>
<calcChain xmlns="http://schemas.openxmlformats.org/spreadsheetml/2006/main">
  <c r="D20" i="17" l="1"/>
  <c r="E20" i="17"/>
  <c r="E9" i="17" l="1"/>
  <c r="E12" i="17" s="1"/>
  <c r="D9" i="17"/>
  <c r="D12" i="17" s="1"/>
  <c r="C9" i="17"/>
  <c r="C12" i="17" s="1"/>
  <c r="C25" i="17"/>
  <c r="C17" i="17"/>
  <c r="C20" i="17" s="1"/>
  <c r="D7" i="17"/>
  <c r="D18" i="17" s="1"/>
  <c r="E7" i="17"/>
  <c r="E10" i="17" s="1"/>
  <c r="C7" i="17"/>
  <c r="C26" i="17" s="1"/>
  <c r="C28" i="17" s="1"/>
  <c r="E2" i="17"/>
  <c r="D2" i="17"/>
  <c r="C2" i="17"/>
  <c r="A1" i="17"/>
  <c r="D26" i="17" l="1"/>
  <c r="D28" i="17" s="1"/>
  <c r="C18" i="17"/>
  <c r="E26" i="17"/>
  <c r="E28" i="17" s="1"/>
  <c r="E18" i="17"/>
  <c r="D10" i="17"/>
  <c r="C10" i="17"/>
  <c r="H28" i="16"/>
  <c r="G28" i="16"/>
  <c r="E28" i="16"/>
  <c r="C15" i="9"/>
  <c r="F22" i="2" l="1"/>
  <c r="F23" i="2"/>
  <c r="F24" i="2"/>
  <c r="O10" i="13" l="1"/>
  <c r="N10" i="13"/>
  <c r="M10" i="13"/>
  <c r="L6" i="6" l="1"/>
  <c r="H36" i="15"/>
  <c r="H37" i="15"/>
  <c r="G37" i="15"/>
  <c r="G36" i="15"/>
  <c r="K36" i="15" s="1"/>
  <c r="E37" i="15"/>
  <c r="J37" i="15" s="1"/>
  <c r="E36" i="15"/>
  <c r="J36" i="15" s="1"/>
  <c r="J8" i="15"/>
  <c r="K8" i="15"/>
  <c r="J9" i="15"/>
  <c r="K9" i="15"/>
  <c r="J10" i="15"/>
  <c r="K10" i="15"/>
  <c r="J11" i="15"/>
  <c r="K11" i="15"/>
  <c r="J12" i="15"/>
  <c r="K12" i="15"/>
  <c r="J13" i="15"/>
  <c r="K13" i="15"/>
  <c r="J17" i="15"/>
  <c r="K17" i="15"/>
  <c r="J18" i="15"/>
  <c r="K18" i="15"/>
  <c r="J19" i="15"/>
  <c r="K19" i="15"/>
  <c r="J20" i="15"/>
  <c r="K20" i="15"/>
  <c r="J21" i="15"/>
  <c r="K21" i="15"/>
  <c r="J22" i="15"/>
  <c r="K22" i="15"/>
  <c r="J23" i="15"/>
  <c r="K23" i="15"/>
  <c r="J24" i="15"/>
  <c r="K24" i="15"/>
  <c r="J25" i="15"/>
  <c r="K25" i="15"/>
  <c r="J27" i="15"/>
  <c r="K27" i="15"/>
  <c r="J28" i="15"/>
  <c r="K28" i="15"/>
  <c r="J29" i="15"/>
  <c r="K29" i="15"/>
  <c r="J32" i="15"/>
  <c r="K32" i="15"/>
  <c r="J33" i="15"/>
  <c r="K33" i="15"/>
  <c r="J34" i="15"/>
  <c r="K34" i="15"/>
  <c r="K37" i="15"/>
  <c r="J38" i="15"/>
  <c r="K38" i="15"/>
  <c r="J39" i="15"/>
  <c r="K39" i="15"/>
  <c r="J40" i="15"/>
  <c r="K40" i="15"/>
  <c r="J41" i="15"/>
  <c r="K41" i="15"/>
  <c r="J42" i="15"/>
  <c r="K42" i="15"/>
  <c r="J46" i="15"/>
  <c r="K46" i="15"/>
  <c r="J47" i="15"/>
  <c r="K47" i="15"/>
  <c r="J48" i="15"/>
  <c r="K48" i="15"/>
  <c r="J49" i="15"/>
  <c r="K49" i="15"/>
  <c r="J50" i="15"/>
  <c r="K50" i="15"/>
  <c r="J51" i="15"/>
  <c r="K51" i="15"/>
  <c r="J54" i="15"/>
  <c r="K54" i="15"/>
  <c r="J55" i="15"/>
  <c r="K55" i="15"/>
  <c r="J56" i="15"/>
  <c r="K56" i="15"/>
  <c r="J57" i="15"/>
  <c r="K57" i="15"/>
  <c r="K7" i="15"/>
  <c r="J7" i="15"/>
  <c r="K64" i="16"/>
  <c r="J64" i="16"/>
  <c r="K63" i="16"/>
  <c r="J63" i="16"/>
  <c r="K62" i="16"/>
  <c r="J62" i="16"/>
  <c r="K61" i="16"/>
  <c r="J61" i="16"/>
  <c r="K60" i="16"/>
  <c r="J60" i="16"/>
  <c r="K59" i="16"/>
  <c r="J59" i="16"/>
  <c r="K57" i="16"/>
  <c r="J57" i="16"/>
  <c r="K56" i="16"/>
  <c r="J56" i="16"/>
  <c r="K55" i="16"/>
  <c r="J55" i="16"/>
  <c r="K54" i="16"/>
  <c r="J54" i="16"/>
  <c r="K52" i="16"/>
  <c r="J52" i="16"/>
  <c r="K51" i="16"/>
  <c r="J51" i="16"/>
  <c r="K50" i="16"/>
  <c r="J50" i="16"/>
  <c r="K49" i="16"/>
  <c r="J49" i="16"/>
  <c r="K48" i="16"/>
  <c r="J48" i="16"/>
  <c r="K47" i="16"/>
  <c r="J47" i="16"/>
  <c r="K46" i="16"/>
  <c r="J46" i="16"/>
  <c r="K45" i="16"/>
  <c r="J45" i="16"/>
  <c r="K44" i="16"/>
  <c r="J44" i="16"/>
  <c r="K43" i="16"/>
  <c r="J43" i="16"/>
  <c r="K42" i="16"/>
  <c r="J42" i="16"/>
  <c r="K41" i="16"/>
  <c r="J41" i="16"/>
  <c r="K40" i="16"/>
  <c r="J40" i="16"/>
  <c r="K39" i="16"/>
  <c r="J39" i="16"/>
  <c r="K38" i="16"/>
  <c r="J38" i="16"/>
  <c r="K37" i="16"/>
  <c r="J37" i="16"/>
  <c r="K36" i="16"/>
  <c r="J36" i="16"/>
  <c r="K33" i="16"/>
  <c r="J33" i="16"/>
  <c r="K24" i="16"/>
  <c r="J24" i="16"/>
  <c r="K23" i="16"/>
  <c r="J23" i="16"/>
  <c r="K22" i="16"/>
  <c r="J22" i="16"/>
  <c r="K18" i="16"/>
  <c r="J18" i="16"/>
  <c r="K14" i="16"/>
  <c r="J14" i="16"/>
  <c r="K13" i="16"/>
  <c r="J13" i="16"/>
  <c r="K12" i="16"/>
  <c r="J12" i="16"/>
  <c r="K11" i="16"/>
  <c r="J11" i="16"/>
  <c r="K10" i="16"/>
  <c r="J10" i="16"/>
  <c r="K9" i="16"/>
  <c r="J9" i="16"/>
  <c r="K8" i="16"/>
  <c r="J8" i="16"/>
  <c r="K7" i="16"/>
  <c r="J7" i="16"/>
  <c r="E15" i="16"/>
  <c r="C34" i="7" l="1"/>
  <c r="D34" i="7"/>
  <c r="E34" i="7"/>
  <c r="F34" i="7"/>
  <c r="G34" i="7"/>
  <c r="D35" i="7"/>
  <c r="E35" i="7"/>
  <c r="F35" i="7"/>
  <c r="G35" i="7"/>
  <c r="C16" i="9"/>
  <c r="C14" i="9"/>
  <c r="C7" i="14" l="1"/>
  <c r="G24" i="2" l="1"/>
  <c r="G23" i="2"/>
  <c r="F11" i="9" s="1"/>
  <c r="E11" i="9"/>
  <c r="D24" i="2"/>
  <c r="D23" i="2"/>
  <c r="C11" i="9" s="1"/>
  <c r="G21" i="2"/>
  <c r="F21" i="2"/>
  <c r="G20" i="2"/>
  <c r="F20" i="2"/>
  <c r="G19" i="2"/>
  <c r="F19" i="2"/>
  <c r="D21" i="2"/>
  <c r="D20" i="2"/>
  <c r="D19" i="2"/>
  <c r="G13" i="2"/>
  <c r="F13" i="2"/>
  <c r="G11" i="2"/>
  <c r="G9" i="2"/>
  <c r="G8" i="2"/>
  <c r="F11" i="2"/>
  <c r="F9" i="2"/>
  <c r="F8" i="2"/>
  <c r="C18" i="9"/>
  <c r="E18" i="9"/>
  <c r="H35" i="15"/>
  <c r="H43" i="15" s="1"/>
  <c r="G10" i="2" s="1"/>
  <c r="F18" i="9"/>
  <c r="D13" i="2"/>
  <c r="D11" i="2"/>
  <c r="G35" i="15" l="1"/>
  <c r="G43" i="15" l="1"/>
  <c r="K35" i="15"/>
  <c r="D8" i="2"/>
  <c r="D9" i="2"/>
  <c r="L3" i="16"/>
  <c r="K43" i="15" l="1"/>
  <c r="F10" i="2"/>
  <c r="K15" i="16"/>
  <c r="K3" i="16"/>
  <c r="J3" i="16"/>
  <c r="H64" i="16"/>
  <c r="G64" i="16"/>
  <c r="H57" i="16"/>
  <c r="G57" i="16"/>
  <c r="H41" i="16"/>
  <c r="H52" i="16" s="1"/>
  <c r="G41" i="16"/>
  <c r="G52" i="16" s="1"/>
  <c r="H29" i="16"/>
  <c r="G29" i="16"/>
  <c r="K29" i="16" s="1"/>
  <c r="H16" i="16"/>
  <c r="G16" i="16"/>
  <c r="H3" i="16"/>
  <c r="G3" i="16"/>
  <c r="E3" i="16"/>
  <c r="B1" i="16"/>
  <c r="B2" i="15"/>
  <c r="K3" i="15"/>
  <c r="J3" i="15"/>
  <c r="H57" i="15"/>
  <c r="H51" i="15"/>
  <c r="H29" i="15"/>
  <c r="H25" i="15"/>
  <c r="H14" i="15"/>
  <c r="G7" i="2" s="1"/>
  <c r="H3" i="15"/>
  <c r="G3" i="15"/>
  <c r="E3" i="15"/>
  <c r="E64" i="16"/>
  <c r="E57" i="16"/>
  <c r="E41" i="16"/>
  <c r="E16" i="16"/>
  <c r="J15" i="16"/>
  <c r="G57" i="15"/>
  <c r="E57" i="15"/>
  <c r="G51" i="15"/>
  <c r="E51" i="15"/>
  <c r="E35" i="15"/>
  <c r="G29" i="15"/>
  <c r="E29" i="15"/>
  <c r="G25" i="15"/>
  <c r="E25" i="15"/>
  <c r="G14" i="15"/>
  <c r="E14" i="15"/>
  <c r="E43" i="15" l="1"/>
  <c r="J43" i="15" s="1"/>
  <c r="J35" i="15"/>
  <c r="K14" i="15"/>
  <c r="F7" i="2"/>
  <c r="J14" i="15"/>
  <c r="D7" i="2"/>
  <c r="J16" i="16"/>
  <c r="K16" i="16"/>
  <c r="E19" i="16"/>
  <c r="D18" i="2"/>
  <c r="G19" i="16"/>
  <c r="F18" i="2"/>
  <c r="H19" i="16"/>
  <c r="G18" i="2"/>
  <c r="E29" i="16"/>
  <c r="J29" i="16" s="1"/>
  <c r="E52" i="16"/>
  <c r="D10" i="2"/>
  <c r="K19" i="16" l="1"/>
  <c r="J19" i="16"/>
  <c r="D7" i="14"/>
  <c r="E7" i="14"/>
  <c r="F7" i="14"/>
  <c r="I60" i="13" l="1"/>
  <c r="J60" i="13"/>
  <c r="I61" i="13"/>
  <c r="J61" i="13"/>
  <c r="H60" i="13"/>
  <c r="H61" i="13"/>
  <c r="H63" i="13" s="1"/>
  <c r="G60" i="13"/>
  <c r="G61" i="13"/>
  <c r="E61" i="13"/>
  <c r="E63" i="13" s="1"/>
  <c r="G63" i="13" l="1"/>
  <c r="I63" i="13"/>
  <c r="J63" i="13"/>
  <c r="N11" i="13"/>
  <c r="O11" i="13"/>
  <c r="N12" i="13"/>
  <c r="O12" i="13"/>
  <c r="N13" i="13"/>
  <c r="O13" i="13"/>
  <c r="N14" i="13"/>
  <c r="O14" i="13"/>
  <c r="N15" i="13"/>
  <c r="O15" i="13"/>
  <c r="N16" i="13"/>
  <c r="O16" i="13"/>
  <c r="N17" i="13"/>
  <c r="O17" i="13"/>
  <c r="N18" i="13"/>
  <c r="O18" i="13"/>
  <c r="N19" i="13"/>
  <c r="O19" i="13"/>
  <c r="N20" i="13"/>
  <c r="O20" i="13"/>
  <c r="N21" i="13"/>
  <c r="O21" i="13"/>
  <c r="N22" i="13"/>
  <c r="O22" i="13"/>
  <c r="N23" i="13"/>
  <c r="O23" i="13"/>
  <c r="N26" i="13"/>
  <c r="O26" i="13"/>
  <c r="N27" i="13"/>
  <c r="O27" i="13"/>
  <c r="N28" i="13"/>
  <c r="O28" i="13"/>
  <c r="N29" i="13"/>
  <c r="O29" i="13"/>
  <c r="N30" i="13"/>
  <c r="O30" i="13"/>
  <c r="N36" i="13"/>
  <c r="O36" i="13"/>
  <c r="N37" i="13"/>
  <c r="O37" i="13"/>
  <c r="N38" i="13"/>
  <c r="O38" i="13"/>
  <c r="N39" i="13"/>
  <c r="O39" i="13"/>
  <c r="N40" i="13"/>
  <c r="O40" i="13"/>
  <c r="N41" i="13"/>
  <c r="O41" i="13"/>
  <c r="N42" i="13"/>
  <c r="O42" i="13"/>
  <c r="N43" i="13"/>
  <c r="O43" i="13"/>
  <c r="N44" i="13"/>
  <c r="O44" i="13"/>
  <c r="N45" i="13"/>
  <c r="O45" i="13"/>
  <c r="N49" i="13"/>
  <c r="O49" i="13"/>
  <c r="N50" i="13"/>
  <c r="O50" i="13"/>
  <c r="N51" i="13"/>
  <c r="O51" i="13"/>
  <c r="N52" i="13"/>
  <c r="O52" i="13"/>
  <c r="N53" i="13"/>
  <c r="O53" i="13"/>
  <c r="N54" i="13"/>
  <c r="O54" i="13"/>
  <c r="N55" i="13"/>
  <c r="O55" i="13"/>
  <c r="N60" i="13"/>
  <c r="O60" i="13"/>
  <c r="N61" i="13"/>
  <c r="O61" i="13"/>
  <c r="M61" i="13"/>
  <c r="M60" i="13"/>
  <c r="M55" i="13"/>
  <c r="M54" i="13"/>
  <c r="M53" i="13"/>
  <c r="M52" i="13"/>
  <c r="M51" i="13"/>
  <c r="M50" i="13"/>
  <c r="M49" i="13"/>
  <c r="M45" i="13"/>
  <c r="M44" i="13"/>
  <c r="M43" i="13"/>
  <c r="M42" i="13"/>
  <c r="M41" i="13"/>
  <c r="M40" i="13"/>
  <c r="M39" i="13"/>
  <c r="M38" i="13"/>
  <c r="M37" i="13"/>
  <c r="M36" i="13"/>
  <c r="M30" i="13"/>
  <c r="M29" i="13"/>
  <c r="M28" i="13"/>
  <c r="M27" i="13"/>
  <c r="M26" i="13"/>
  <c r="M11" i="13"/>
  <c r="M12" i="13"/>
  <c r="M13" i="13"/>
  <c r="M14" i="13"/>
  <c r="M15" i="13"/>
  <c r="M16" i="13"/>
  <c r="M17" i="13"/>
  <c r="M18" i="13"/>
  <c r="M19" i="13"/>
  <c r="M20" i="13"/>
  <c r="M21" i="13"/>
  <c r="M22" i="13"/>
  <c r="M23" i="13"/>
  <c r="L12" i="13"/>
  <c r="L13" i="13"/>
  <c r="L14" i="13"/>
  <c r="L15" i="13"/>
  <c r="L16" i="13"/>
  <c r="L17" i="13"/>
  <c r="L18" i="13"/>
  <c r="L19" i="13"/>
  <c r="L20" i="13"/>
  <c r="L21" i="13"/>
  <c r="L22" i="13"/>
  <c r="L23" i="13"/>
  <c r="L26" i="13"/>
  <c r="L27" i="13"/>
  <c r="L28" i="13"/>
  <c r="L29" i="13"/>
  <c r="L30" i="13"/>
  <c r="L36" i="13"/>
  <c r="L37" i="13"/>
  <c r="L38" i="13"/>
  <c r="L39" i="13"/>
  <c r="L40" i="13"/>
  <c r="L41" i="13"/>
  <c r="L42" i="13"/>
  <c r="L43" i="13"/>
  <c r="L44" i="13"/>
  <c r="L45" i="13"/>
  <c r="L49" i="13"/>
  <c r="L50" i="13"/>
  <c r="L51" i="13"/>
  <c r="L52" i="13"/>
  <c r="L53" i="13"/>
  <c r="L54" i="13"/>
  <c r="L55" i="13"/>
  <c r="L60" i="13"/>
  <c r="L61" i="13"/>
  <c r="L11" i="13"/>
  <c r="M3" i="13"/>
  <c r="N3" i="13"/>
  <c r="O3" i="13"/>
  <c r="L3" i="13"/>
  <c r="J10" i="13"/>
  <c r="J24" i="13" s="1"/>
  <c r="I10" i="13"/>
  <c r="I24" i="13" s="1"/>
  <c r="O24" i="13" s="1"/>
  <c r="H10" i="13"/>
  <c r="H24" i="13" s="1"/>
  <c r="G10" i="13"/>
  <c r="E10" i="13"/>
  <c r="H3" i="13"/>
  <c r="I3" i="13"/>
  <c r="J3" i="13"/>
  <c r="G3" i="13"/>
  <c r="H31" i="13"/>
  <c r="N31" i="13" s="1"/>
  <c r="I31" i="13"/>
  <c r="O31" i="13" s="1"/>
  <c r="J31" i="13"/>
  <c r="H46" i="13"/>
  <c r="N46" i="13" s="1"/>
  <c r="I46" i="13"/>
  <c r="O46" i="13" s="1"/>
  <c r="J46" i="13"/>
  <c r="H56" i="13"/>
  <c r="N56" i="13" s="1"/>
  <c r="I56" i="13"/>
  <c r="O56" i="13" s="1"/>
  <c r="J56" i="13"/>
  <c r="E3" i="13"/>
  <c r="A2" i="13"/>
  <c r="G56" i="13"/>
  <c r="M56" i="13" s="1"/>
  <c r="E56" i="13"/>
  <c r="L56" i="13" s="1"/>
  <c r="G46" i="13"/>
  <c r="M46" i="13" s="1"/>
  <c r="E46" i="13"/>
  <c r="L46" i="13" s="1"/>
  <c r="G31" i="13"/>
  <c r="M31" i="13" s="1"/>
  <c r="E31" i="13"/>
  <c r="L31" i="13" s="1"/>
  <c r="E24" i="13" l="1"/>
  <c r="L24" i="13" s="1"/>
  <c r="L10" i="13"/>
  <c r="G24" i="13"/>
  <c r="M24" i="13" s="1"/>
  <c r="N24" i="13"/>
  <c r="C24" i="3" l="1"/>
  <c r="D24" i="3"/>
  <c r="E24" i="3"/>
  <c r="F24" i="3"/>
  <c r="G24" i="3"/>
  <c r="B20" i="11"/>
  <c r="D20" i="11"/>
  <c r="E20" i="11"/>
  <c r="F20" i="11"/>
  <c r="G20" i="11"/>
  <c r="H12" i="9" l="1"/>
  <c r="G12" i="9"/>
  <c r="F12" i="9"/>
  <c r="E12" i="9"/>
  <c r="C12" i="9"/>
  <c r="G22" i="2" l="1"/>
  <c r="F13" i="9" s="1"/>
  <c r="L13" i="9" s="1"/>
  <c r="H22" i="2"/>
  <c r="G13" i="9" s="1"/>
  <c r="M13" i="9" s="1"/>
  <c r="I22" i="2"/>
  <c r="H13" i="9" s="1"/>
  <c r="E13" i="9"/>
  <c r="K13" i="9" s="1"/>
  <c r="D22" i="2"/>
  <c r="C13" i="9" s="1"/>
  <c r="J13" i="9" s="1"/>
  <c r="D39" i="3" l="1"/>
  <c r="F33" i="2" s="1"/>
  <c r="E39" i="3"/>
  <c r="G33" i="2" s="1"/>
  <c r="F39" i="3"/>
  <c r="H33" i="2" s="1"/>
  <c r="G39" i="3"/>
  <c r="I33" i="2" s="1"/>
  <c r="C39" i="3"/>
  <c r="D33" i="2" s="1"/>
  <c r="D32" i="3"/>
  <c r="E32" i="3"/>
  <c r="F32" i="3"/>
  <c r="G32" i="3"/>
  <c r="C32" i="3"/>
  <c r="A1" i="12" l="1"/>
  <c r="F42" i="9" l="1"/>
  <c r="F20" i="9" s="1"/>
  <c r="L20" i="9" s="1"/>
  <c r="G42" i="9"/>
  <c r="G20" i="9" s="1"/>
  <c r="M20" i="9" s="1"/>
  <c r="H42" i="9"/>
  <c r="H20" i="9" s="1"/>
  <c r="E42" i="9"/>
  <c r="E20" i="9" s="1"/>
  <c r="K20" i="9" s="1"/>
  <c r="C42" i="9"/>
  <c r="C20" i="9" s="1"/>
  <c r="J20" i="9" s="1"/>
  <c r="N19" i="2" l="1"/>
  <c r="M19" i="2"/>
  <c r="L19" i="2"/>
  <c r="K19" i="2"/>
  <c r="E37" i="7" l="1"/>
  <c r="F37" i="7"/>
  <c r="G37" i="7"/>
  <c r="D37" i="7"/>
  <c r="C37" i="7"/>
  <c r="E28" i="7"/>
  <c r="F28" i="7"/>
  <c r="G28" i="7"/>
  <c r="E27" i="7"/>
  <c r="F27" i="7"/>
  <c r="G27" i="7"/>
  <c r="A1" i="11" l="1"/>
  <c r="M11" i="9"/>
  <c r="E35" i="9"/>
  <c r="E44" i="9" s="1"/>
  <c r="F35" i="9"/>
  <c r="F44" i="9" s="1"/>
  <c r="G35" i="9"/>
  <c r="G44" i="9" s="1"/>
  <c r="H35" i="9"/>
  <c r="H44" i="9" s="1"/>
  <c r="C35" i="9"/>
  <c r="C44" i="9" s="1"/>
  <c r="J6" i="3"/>
  <c r="K6" i="3"/>
  <c r="L6" i="3"/>
  <c r="J7" i="3"/>
  <c r="K7" i="3"/>
  <c r="L7" i="3"/>
  <c r="J10" i="3"/>
  <c r="K10" i="3"/>
  <c r="L10" i="3"/>
  <c r="J11" i="3"/>
  <c r="K11" i="3"/>
  <c r="L11" i="3"/>
  <c r="J12" i="3"/>
  <c r="K12" i="3"/>
  <c r="L12" i="3"/>
  <c r="J13" i="3"/>
  <c r="K13" i="3"/>
  <c r="L13" i="3"/>
  <c r="J14" i="3"/>
  <c r="K14" i="3"/>
  <c r="L14" i="3"/>
  <c r="J15" i="3"/>
  <c r="K15" i="3"/>
  <c r="L15" i="3"/>
  <c r="J16" i="3"/>
  <c r="K16" i="3"/>
  <c r="L16" i="3"/>
  <c r="J17" i="3"/>
  <c r="K17" i="3"/>
  <c r="L17" i="3"/>
  <c r="I7" i="3"/>
  <c r="I10" i="3"/>
  <c r="I11" i="3"/>
  <c r="I12" i="3"/>
  <c r="I13" i="3"/>
  <c r="I14" i="3"/>
  <c r="I15" i="3"/>
  <c r="I16" i="3"/>
  <c r="I17" i="3"/>
  <c r="I6" i="3"/>
  <c r="L2" i="3"/>
  <c r="E57" i="6"/>
  <c r="J11" i="9"/>
  <c r="K11" i="9"/>
  <c r="L11" i="9"/>
  <c r="J12" i="9"/>
  <c r="K12" i="9"/>
  <c r="L12" i="9"/>
  <c r="M12" i="9"/>
  <c r="J19" i="9"/>
  <c r="K19" i="9"/>
  <c r="L19" i="9"/>
  <c r="M19" i="9"/>
  <c r="J21" i="9"/>
  <c r="K21" i="9"/>
  <c r="L21" i="9"/>
  <c r="M21" i="9"/>
  <c r="M4" i="9"/>
  <c r="D37" i="11" l="1"/>
  <c r="E37" i="11"/>
  <c r="F37" i="11"/>
  <c r="G37" i="11"/>
  <c r="B37" i="11"/>
  <c r="D28" i="11"/>
  <c r="E28" i="11"/>
  <c r="F28" i="11"/>
  <c r="G28" i="11"/>
  <c r="B28" i="11"/>
  <c r="G2" i="11"/>
  <c r="G19" i="11" s="1"/>
  <c r="F2" i="11"/>
  <c r="F19" i="11" s="1"/>
  <c r="E2" i="11"/>
  <c r="E19" i="11" s="1"/>
  <c r="D2" i="11"/>
  <c r="D19" i="11" s="1"/>
  <c r="B2" i="11"/>
  <c r="B19" i="11" s="1"/>
  <c r="F9" i="11" l="1"/>
  <c r="G10" i="11"/>
  <c r="B9" i="11"/>
  <c r="D9" i="11"/>
  <c r="E10" i="11"/>
  <c r="G9" i="11"/>
  <c r="B10" i="11"/>
  <c r="D10" i="11"/>
  <c r="E9" i="11"/>
  <c r="F10" i="11"/>
  <c r="B12" i="11"/>
  <c r="D5" i="11" s="1"/>
  <c r="G2" i="7"/>
  <c r="G8" i="3"/>
  <c r="G18" i="3"/>
  <c r="G2" i="3"/>
  <c r="G23" i="3" s="1"/>
  <c r="M7" i="6"/>
  <c r="N7" i="6"/>
  <c r="O7" i="6"/>
  <c r="M8" i="6"/>
  <c r="N8" i="6"/>
  <c r="O8" i="6"/>
  <c r="M11" i="6"/>
  <c r="N11" i="6"/>
  <c r="O11" i="6"/>
  <c r="M12" i="6"/>
  <c r="N12" i="6"/>
  <c r="O12" i="6"/>
  <c r="M13" i="6"/>
  <c r="N13" i="6"/>
  <c r="O13" i="6"/>
  <c r="M14" i="6"/>
  <c r="N14" i="6"/>
  <c r="O14" i="6"/>
  <c r="M15" i="6"/>
  <c r="N15" i="6"/>
  <c r="O15" i="6"/>
  <c r="M18" i="6"/>
  <c r="N18" i="6"/>
  <c r="O18" i="6"/>
  <c r="M19" i="6"/>
  <c r="N19" i="6"/>
  <c r="O19" i="6"/>
  <c r="M20" i="6"/>
  <c r="N20" i="6"/>
  <c r="O20" i="6"/>
  <c r="M21" i="6"/>
  <c r="N21" i="6"/>
  <c r="O21" i="6"/>
  <c r="M22" i="6"/>
  <c r="N22" i="6"/>
  <c r="O22" i="6"/>
  <c r="M23" i="6"/>
  <c r="N23" i="6"/>
  <c r="O23" i="6"/>
  <c r="M24" i="6"/>
  <c r="N24" i="6"/>
  <c r="O24" i="6"/>
  <c r="M26" i="6"/>
  <c r="N26" i="6"/>
  <c r="O26" i="6"/>
  <c r="M29" i="6"/>
  <c r="N29" i="6"/>
  <c r="O29" i="6"/>
  <c r="M34" i="6"/>
  <c r="N34" i="6"/>
  <c r="O34" i="6"/>
  <c r="M35" i="6"/>
  <c r="N35" i="6"/>
  <c r="O35" i="6"/>
  <c r="M36" i="6"/>
  <c r="N36" i="6"/>
  <c r="O36" i="6"/>
  <c r="M37" i="6"/>
  <c r="N37" i="6"/>
  <c r="O37" i="6"/>
  <c r="M38" i="6"/>
  <c r="N38" i="6"/>
  <c r="O38" i="6"/>
  <c r="M40" i="6"/>
  <c r="N40" i="6"/>
  <c r="O40" i="6"/>
  <c r="M41" i="6"/>
  <c r="N41" i="6"/>
  <c r="O41" i="6"/>
  <c r="M43" i="6"/>
  <c r="N43" i="6"/>
  <c r="O43" i="6"/>
  <c r="M44" i="6"/>
  <c r="N44" i="6"/>
  <c r="O44" i="6"/>
  <c r="M49" i="6"/>
  <c r="N49" i="6"/>
  <c r="O49" i="6"/>
  <c r="M50" i="6"/>
  <c r="N50" i="6"/>
  <c r="O50" i="6"/>
  <c r="M52" i="6"/>
  <c r="N52" i="6"/>
  <c r="O52" i="6"/>
  <c r="M53" i="6"/>
  <c r="N53" i="6"/>
  <c r="O53" i="6"/>
  <c r="M55" i="6"/>
  <c r="N55" i="6"/>
  <c r="O55" i="6"/>
  <c r="N6" i="6"/>
  <c r="O6" i="6"/>
  <c r="M6" i="6"/>
  <c r="L7" i="6"/>
  <c r="L8" i="6"/>
  <c r="L11" i="6"/>
  <c r="L12" i="6"/>
  <c r="L13" i="6"/>
  <c r="L14" i="6"/>
  <c r="L15" i="6"/>
  <c r="L18" i="6"/>
  <c r="L19" i="6"/>
  <c r="L20" i="6"/>
  <c r="L21" i="6"/>
  <c r="L22" i="6"/>
  <c r="L23" i="6"/>
  <c r="L24" i="6"/>
  <c r="L26" i="6"/>
  <c r="L29" i="6"/>
  <c r="L34" i="6"/>
  <c r="L35" i="6"/>
  <c r="L36" i="6"/>
  <c r="L37" i="6"/>
  <c r="L38" i="6"/>
  <c r="L40" i="6"/>
  <c r="L41" i="6"/>
  <c r="L43" i="6"/>
  <c r="L44" i="6"/>
  <c r="L49" i="6"/>
  <c r="L50" i="6"/>
  <c r="L52" i="6"/>
  <c r="L53" i="6"/>
  <c r="L55" i="6"/>
  <c r="O3" i="6"/>
  <c r="J3" i="6"/>
  <c r="J9" i="6"/>
  <c r="J16" i="6"/>
  <c r="J27" i="6"/>
  <c r="J42" i="6"/>
  <c r="J45" i="6"/>
  <c r="J57" i="6"/>
  <c r="H4" i="9"/>
  <c r="M7" i="2"/>
  <c r="N7" i="2"/>
  <c r="M8" i="2"/>
  <c r="N8" i="2"/>
  <c r="M9" i="2"/>
  <c r="N9" i="2"/>
  <c r="M10" i="2"/>
  <c r="N10" i="2"/>
  <c r="M11" i="2"/>
  <c r="N11" i="2"/>
  <c r="M13" i="2"/>
  <c r="N13" i="2"/>
  <c r="M20" i="2"/>
  <c r="N20" i="2"/>
  <c r="M21" i="2"/>
  <c r="N21" i="2"/>
  <c r="M22" i="2"/>
  <c r="N22" i="2"/>
  <c r="M23" i="2"/>
  <c r="N23" i="2"/>
  <c r="M24" i="2"/>
  <c r="N24" i="2"/>
  <c r="M33" i="2"/>
  <c r="N33" i="2"/>
  <c r="M34" i="2"/>
  <c r="N34" i="2"/>
  <c r="M35" i="2"/>
  <c r="N35" i="2"/>
  <c r="M36" i="2"/>
  <c r="N36" i="2"/>
  <c r="M40" i="2"/>
  <c r="N40" i="2"/>
  <c r="M44" i="2"/>
  <c r="N44" i="2"/>
  <c r="M45" i="2"/>
  <c r="N45" i="2"/>
  <c r="M46" i="2"/>
  <c r="N46" i="2"/>
  <c r="L8" i="2"/>
  <c r="L9" i="2"/>
  <c r="L10" i="2"/>
  <c r="L11" i="2"/>
  <c r="L13" i="2"/>
  <c r="L20" i="2"/>
  <c r="L21" i="2"/>
  <c r="L22" i="2"/>
  <c r="L23" i="2"/>
  <c r="L24" i="2"/>
  <c r="L33" i="2"/>
  <c r="L34" i="2"/>
  <c r="L35" i="2"/>
  <c r="L36" i="2"/>
  <c r="L40" i="2"/>
  <c r="L44" i="2"/>
  <c r="L45" i="2"/>
  <c r="L46" i="2"/>
  <c r="K46" i="2"/>
  <c r="K45" i="2"/>
  <c r="K44" i="2"/>
  <c r="K40" i="2"/>
  <c r="K36" i="2"/>
  <c r="K35" i="2"/>
  <c r="K34" i="2"/>
  <c r="K33" i="2"/>
  <c r="K24" i="2"/>
  <c r="K23" i="2"/>
  <c r="K22" i="2"/>
  <c r="K21" i="2"/>
  <c r="K20" i="2"/>
  <c r="K13" i="2"/>
  <c r="K10" i="2"/>
  <c r="K11" i="2"/>
  <c r="I12" i="2"/>
  <c r="I14" i="2" s="1"/>
  <c r="L18" i="9" l="1"/>
  <c r="M18" i="9"/>
  <c r="K18" i="9"/>
  <c r="J18" i="9"/>
  <c r="I27" i="2"/>
  <c r="G29" i="7" s="1"/>
  <c r="N18" i="2"/>
  <c r="J30" i="6"/>
  <c r="D12" i="11"/>
  <c r="E5" i="11" s="1"/>
  <c r="G9" i="7"/>
  <c r="G7" i="7"/>
  <c r="G8" i="7" s="1"/>
  <c r="G6" i="7"/>
  <c r="G11" i="7"/>
  <c r="G36" i="7"/>
  <c r="G10" i="7"/>
  <c r="J32" i="6" l="1"/>
  <c r="G17" i="7"/>
  <c r="G15" i="7"/>
  <c r="I30" i="2"/>
  <c r="I38" i="2" s="1"/>
  <c r="I42" i="2" s="1"/>
  <c r="J7" i="13" s="1"/>
  <c r="J33" i="13" s="1"/>
  <c r="G18" i="7"/>
  <c r="M18" i="2"/>
  <c r="K18" i="2"/>
  <c r="G16" i="7"/>
  <c r="L18" i="2"/>
  <c r="E12" i="11"/>
  <c r="G31" i="7" l="1"/>
  <c r="G30" i="7"/>
  <c r="F5" i="11"/>
  <c r="F12" i="11" s="1"/>
  <c r="G5" i="11" s="1"/>
  <c r="G12" i="11" s="1"/>
  <c r="J58" i="13"/>
  <c r="G21" i="7"/>
  <c r="H8" i="9"/>
  <c r="J47" i="6"/>
  <c r="G38" i="7"/>
  <c r="G22" i="7"/>
  <c r="F2" i="7"/>
  <c r="E2" i="7"/>
  <c r="D2" i="7"/>
  <c r="C2" i="7"/>
  <c r="K2" i="3"/>
  <c r="J2" i="3"/>
  <c r="I2" i="3"/>
  <c r="F2" i="3"/>
  <c r="F23" i="3" s="1"/>
  <c r="E2" i="3"/>
  <c r="E23" i="3" s="1"/>
  <c r="D2" i="3"/>
  <c r="D23" i="3" s="1"/>
  <c r="C2" i="3"/>
  <c r="C23" i="3" s="1"/>
  <c r="A1" i="9"/>
  <c r="L4" i="9"/>
  <c r="K4" i="9"/>
  <c r="J4" i="9"/>
  <c r="G4" i="9"/>
  <c r="F4" i="9"/>
  <c r="E4" i="9"/>
  <c r="C4" i="9"/>
  <c r="J59" i="6" l="1"/>
  <c r="H23" i="9"/>
  <c r="G24" i="7" s="1"/>
  <c r="I48" i="2"/>
  <c r="N3" i="6"/>
  <c r="M3" i="6"/>
  <c r="L3" i="6"/>
  <c r="H57" i="6"/>
  <c r="H45" i="6"/>
  <c r="N45" i="6" s="1"/>
  <c r="H42" i="6"/>
  <c r="N42" i="6" s="1"/>
  <c r="H27" i="6"/>
  <c r="N27" i="6" s="1"/>
  <c r="H16" i="6"/>
  <c r="H9" i="6"/>
  <c r="E3" i="6"/>
  <c r="G3" i="6"/>
  <c r="H3" i="6"/>
  <c r="I3" i="6"/>
  <c r="N57" i="6" l="1"/>
  <c r="G23" i="7"/>
  <c r="H30" i="6"/>
  <c r="H32" i="6" s="1"/>
  <c r="I57" i="6"/>
  <c r="G57" i="6"/>
  <c r="L57" i="6"/>
  <c r="M57" i="6" l="1"/>
  <c r="O57" i="6"/>
  <c r="I16" i="6"/>
  <c r="G16" i="6"/>
  <c r="M16" i="6" s="1"/>
  <c r="E16" i="6"/>
  <c r="D27" i="7"/>
  <c r="C27" i="7"/>
  <c r="L16" i="6" l="1"/>
  <c r="O16" i="6"/>
  <c r="N16" i="6"/>
  <c r="H47" i="6"/>
  <c r="H59" i="6" s="1"/>
  <c r="I9" i="6"/>
  <c r="G9" i="6"/>
  <c r="E9" i="6"/>
  <c r="L9" i="6" l="1"/>
  <c r="M9" i="6"/>
  <c r="O9" i="6"/>
  <c r="N9" i="6"/>
  <c r="H12" i="2"/>
  <c r="H14" i="2" l="1"/>
  <c r="N12" i="2"/>
  <c r="H27" i="2"/>
  <c r="F29" i="7" s="1"/>
  <c r="F7" i="7" l="1"/>
  <c r="F9" i="7"/>
  <c r="N27" i="2"/>
  <c r="F36" i="7"/>
  <c r="N14" i="2"/>
  <c r="F17" i="7"/>
  <c r="F18" i="7"/>
  <c r="D28" i="7" l="1"/>
  <c r="C28" i="7"/>
  <c r="K8" i="2"/>
  <c r="K9" i="2"/>
  <c r="E27" i="6"/>
  <c r="C35" i="7" s="1"/>
  <c r="G27" i="6"/>
  <c r="I27" i="6"/>
  <c r="O27" i="6" s="1"/>
  <c r="B1" i="7"/>
  <c r="F18" i="3"/>
  <c r="L18" i="3" s="1"/>
  <c r="E18" i="3"/>
  <c r="K18" i="3" s="1"/>
  <c r="D18" i="3"/>
  <c r="J18" i="3" s="1"/>
  <c r="C18" i="3"/>
  <c r="I18" i="3" s="1"/>
  <c r="F8" i="3"/>
  <c r="L8" i="3" s="1"/>
  <c r="E8" i="3"/>
  <c r="K8" i="3" s="1"/>
  <c r="D8" i="3"/>
  <c r="J8" i="3" s="1"/>
  <c r="C8" i="3"/>
  <c r="I8" i="3" s="1"/>
  <c r="B1" i="6"/>
  <c r="B1" i="3"/>
  <c r="E45" i="6"/>
  <c r="L45" i="6" s="1"/>
  <c r="E42" i="6"/>
  <c r="L42" i="6" s="1"/>
  <c r="G42" i="6"/>
  <c r="M42" i="6" s="1"/>
  <c r="G45" i="6"/>
  <c r="M45" i="6" s="1"/>
  <c r="I42" i="6"/>
  <c r="O42" i="6" s="1"/>
  <c r="I45" i="6"/>
  <c r="O45" i="6" s="1"/>
  <c r="B1" i="2"/>
  <c r="G30" i="6" l="1"/>
  <c r="M27" i="6"/>
  <c r="E30" i="6"/>
  <c r="L27" i="6"/>
  <c r="I30" i="6"/>
  <c r="I32" i="6" s="1"/>
  <c r="G12" i="2"/>
  <c r="F12" i="2"/>
  <c r="L7" i="2"/>
  <c r="F27" i="2"/>
  <c r="K7" i="2"/>
  <c r="F10" i="7"/>
  <c r="F8" i="7"/>
  <c r="L30" i="6" l="1"/>
  <c r="E32" i="6"/>
  <c r="L32" i="6" s="1"/>
  <c r="M30" i="6"/>
  <c r="G32" i="6"/>
  <c r="G47" i="6" s="1"/>
  <c r="E47" i="6"/>
  <c r="F14" i="2"/>
  <c r="L12" i="2"/>
  <c r="G14" i="2"/>
  <c r="E10" i="7" s="1"/>
  <c r="M12" i="2"/>
  <c r="O30" i="6"/>
  <c r="N30" i="6"/>
  <c r="I47" i="6"/>
  <c r="I59" i="6" s="1"/>
  <c r="O32" i="6"/>
  <c r="N32" i="6"/>
  <c r="D17" i="7"/>
  <c r="D18" i="7"/>
  <c r="D29" i="7"/>
  <c r="F11" i="7"/>
  <c r="G27" i="2"/>
  <c r="L27" i="2" s="1"/>
  <c r="D27" i="2"/>
  <c r="K27" i="2" s="1"/>
  <c r="F6" i="7"/>
  <c r="D12" i="2"/>
  <c r="M47" i="6" l="1"/>
  <c r="G59" i="6"/>
  <c r="L47" i="6"/>
  <c r="E59" i="6"/>
  <c r="M32" i="6"/>
  <c r="M27" i="2"/>
  <c r="E29" i="7"/>
  <c r="D11" i="7"/>
  <c r="D7" i="7"/>
  <c r="D8" i="7" s="1"/>
  <c r="D9" i="7"/>
  <c r="D14" i="2"/>
  <c r="K14" i="2" s="1"/>
  <c r="K12" i="2"/>
  <c r="E11" i="7"/>
  <c r="E7" i="7"/>
  <c r="E8" i="7" s="1"/>
  <c r="E9" i="7"/>
  <c r="D6" i="7"/>
  <c r="D10" i="7"/>
  <c r="E36" i="7"/>
  <c r="M14" i="2"/>
  <c r="E6" i="7"/>
  <c r="D36" i="7"/>
  <c r="L14" i="2"/>
  <c r="O47" i="6"/>
  <c r="N47" i="6"/>
  <c r="C18" i="7"/>
  <c r="C17" i="7"/>
  <c r="E17" i="7"/>
  <c r="E18" i="7"/>
  <c r="C29" i="7"/>
  <c r="F30" i="2"/>
  <c r="E15" i="7"/>
  <c r="D16" i="7"/>
  <c r="G30" i="2"/>
  <c r="D15" i="7"/>
  <c r="C15" i="7"/>
  <c r="C16" i="7"/>
  <c r="E16" i="7"/>
  <c r="F16" i="7"/>
  <c r="C36" i="7" l="1"/>
  <c r="C7" i="7"/>
  <c r="C8" i="7" s="1"/>
  <c r="C9" i="7"/>
  <c r="E8" i="9"/>
  <c r="E23" i="9" s="1"/>
  <c r="L30" i="2"/>
  <c r="G38" i="2"/>
  <c r="G42" i="2" s="1"/>
  <c r="H7" i="13" s="1"/>
  <c r="F8" i="9"/>
  <c r="F23" i="9" s="1"/>
  <c r="E38" i="7"/>
  <c r="F38" i="2"/>
  <c r="F42" i="2" s="1"/>
  <c r="G7" i="13" s="1"/>
  <c r="M7" i="13" s="1"/>
  <c r="D38" i="7"/>
  <c r="D22" i="7"/>
  <c r="D21" i="7"/>
  <c r="E21" i="7"/>
  <c r="E22" i="7"/>
  <c r="C10" i="7"/>
  <c r="C11" i="7"/>
  <c r="C6" i="7"/>
  <c r="D30" i="2"/>
  <c r="D38" i="2" s="1"/>
  <c r="F15" i="7"/>
  <c r="H30" i="2"/>
  <c r="M30" i="2" s="1"/>
  <c r="H33" i="13" l="1"/>
  <c r="N7" i="13"/>
  <c r="E31" i="7"/>
  <c r="E30" i="7"/>
  <c r="H58" i="13"/>
  <c r="N58" i="13" s="1"/>
  <c r="N33" i="13"/>
  <c r="G33" i="13"/>
  <c r="G8" i="9"/>
  <c r="G23" i="9" s="1"/>
  <c r="D24" i="7"/>
  <c r="K23" i="9"/>
  <c r="D23" i="7"/>
  <c r="L38" i="2"/>
  <c r="C8" i="9"/>
  <c r="C23" i="9" s="1"/>
  <c r="K30" i="2"/>
  <c r="F38" i="7"/>
  <c r="N30" i="2"/>
  <c r="E24" i="7"/>
  <c r="E23" i="7"/>
  <c r="D42" i="2"/>
  <c r="E7" i="13" s="1"/>
  <c r="C38" i="7"/>
  <c r="F22" i="7"/>
  <c r="H38" i="2"/>
  <c r="H42" i="2" s="1"/>
  <c r="I7" i="13" s="1"/>
  <c r="C22" i="7"/>
  <c r="C21" i="7"/>
  <c r="F21" i="7"/>
  <c r="I33" i="13" l="1"/>
  <c r="O7" i="13"/>
  <c r="E33" i="13"/>
  <c r="C31" i="7" s="1"/>
  <c r="L7" i="13"/>
  <c r="D30" i="7"/>
  <c r="D31" i="7"/>
  <c r="M33" i="13"/>
  <c r="G58" i="13"/>
  <c r="M58" i="13" s="1"/>
  <c r="I58" i="13"/>
  <c r="O58" i="13" s="1"/>
  <c r="O33" i="13"/>
  <c r="L23" i="9"/>
  <c r="M23" i="9"/>
  <c r="M38" i="2"/>
  <c r="N38" i="2"/>
  <c r="G48" i="2"/>
  <c r="M42" i="2"/>
  <c r="K42" i="2"/>
  <c r="K38" i="2"/>
  <c r="F48" i="2"/>
  <c r="L42" i="2"/>
  <c r="E58" i="13" l="1"/>
  <c r="L58" i="13" s="1"/>
  <c r="C30" i="7"/>
  <c r="L33" i="13"/>
  <c r="F31" i="7"/>
  <c r="F30" i="7"/>
  <c r="L48" i="2"/>
  <c r="F23" i="7"/>
  <c r="F24" i="7"/>
  <c r="J23" i="9"/>
  <c r="C23" i="7"/>
  <c r="C24" i="7"/>
  <c r="H48" i="2"/>
  <c r="N48" i="2" s="1"/>
  <c r="N42" i="2"/>
  <c r="D48" i="2"/>
  <c r="K48" i="2" s="1"/>
  <c r="M48" i="2" l="1"/>
</calcChain>
</file>

<file path=xl/sharedStrings.xml><?xml version="1.0" encoding="utf-8"?>
<sst xmlns="http://schemas.openxmlformats.org/spreadsheetml/2006/main" count="615" uniqueCount="358">
  <si>
    <t>Contact</t>
  </si>
  <si>
    <t>Telephone</t>
  </si>
  <si>
    <t>Email:</t>
  </si>
  <si>
    <t>DECLARATION:</t>
  </si>
  <si>
    <t>Signed:</t>
  </si>
  <si>
    <t>Date:</t>
  </si>
  <si>
    <t>£000</t>
  </si>
  <si>
    <t>%</t>
  </si>
  <si>
    <t>INCOME</t>
  </si>
  <si>
    <t>Research grants and contracts</t>
  </si>
  <si>
    <t>Other income</t>
  </si>
  <si>
    <t>Total income</t>
  </si>
  <si>
    <t>EXPENDITURE</t>
  </si>
  <si>
    <t>Staff costs</t>
  </si>
  <si>
    <t>Other operating expenses</t>
  </si>
  <si>
    <t>Depreciation</t>
  </si>
  <si>
    <t>Total expenditure</t>
  </si>
  <si>
    <t>b)</t>
  </si>
  <si>
    <t>c)</t>
  </si>
  <si>
    <t>d)</t>
  </si>
  <si>
    <t>e)</t>
  </si>
  <si>
    <t>Other</t>
  </si>
  <si>
    <t>a)</t>
  </si>
  <si>
    <t>f)</t>
  </si>
  <si>
    <t>g)</t>
  </si>
  <si>
    <t>h)</t>
  </si>
  <si>
    <t>Fixed assets</t>
  </si>
  <si>
    <t>Investments</t>
  </si>
  <si>
    <t>Current assets</t>
  </si>
  <si>
    <t>Total current assets</t>
  </si>
  <si>
    <t>Creditors: amounts falling due within one year</t>
  </si>
  <si>
    <t>Overdrafts</t>
  </si>
  <si>
    <t>Payments received in advance</t>
  </si>
  <si>
    <t>Other creditors</t>
  </si>
  <si>
    <t>Total creditors &lt; 1year</t>
  </si>
  <si>
    <t>NET CURRENT ASSETS/LIABILITIES</t>
  </si>
  <si>
    <t>TOTAL ASSETS LESS CURRENT LIABILITIES</t>
  </si>
  <si>
    <t>Creditors: amounts falling due after more than one year</t>
  </si>
  <si>
    <t>Total creditors &gt;1 year</t>
  </si>
  <si>
    <t>Provisions</t>
  </si>
  <si>
    <t>Total provisions</t>
  </si>
  <si>
    <t>Revaluation reserve</t>
  </si>
  <si>
    <t>Balance Sheet</t>
  </si>
  <si>
    <t>Capital Expenditure Projects and Forecast Methods of Financing</t>
  </si>
  <si>
    <t>Expenditure:</t>
  </si>
  <si>
    <t>Land &amp; Buildings</t>
  </si>
  <si>
    <t>Equipment &amp; Others</t>
  </si>
  <si>
    <t>Financed by:</t>
  </si>
  <si>
    <t>Leasing</t>
  </si>
  <si>
    <t>Other - please specify if material</t>
  </si>
  <si>
    <t xml:space="preserve"> </t>
  </si>
  <si>
    <t>Income ratios</t>
  </si>
  <si>
    <t>Total Income</t>
  </si>
  <si>
    <t>Total Education Contracts and Tuition Fees as % of Total Income</t>
  </si>
  <si>
    <t>Total Research Grants and Contracts as % of Total Income</t>
  </si>
  <si>
    <t>Total Other Income as % of Total Income</t>
  </si>
  <si>
    <t>Expenditure ratios</t>
  </si>
  <si>
    <t>Total Expenditure</t>
  </si>
  <si>
    <t>Operating position</t>
  </si>
  <si>
    <t>Operating Surplus/(deficit)</t>
  </si>
  <si>
    <t>Operating Surplus/(deficit) as % of Total Income</t>
  </si>
  <si>
    <t>Balance Sheet strength</t>
  </si>
  <si>
    <t>Current Ratio</t>
  </si>
  <si>
    <t>Cash Position</t>
  </si>
  <si>
    <t>Days Ratio of Cash to Total Expenditure</t>
  </si>
  <si>
    <t>Cash and Current Asset Investments</t>
  </si>
  <si>
    <t>Investment income</t>
  </si>
  <si>
    <t>Interest and other finance costs</t>
  </si>
  <si>
    <t>Surplus/(deficit) before other gains and losses and share of operating surplus/deficit of joint ventures and associates</t>
  </si>
  <si>
    <t>Gain/(loss) on disposal of fixed assets</t>
  </si>
  <si>
    <t>Surplus/(deficit) before tax</t>
  </si>
  <si>
    <t>Surplus/(deficit) for the year</t>
  </si>
  <si>
    <t>Unrealised surplus on revaluation of land and buildings</t>
  </si>
  <si>
    <t>Actuarial (loss)/gain in respect of pension schemes</t>
  </si>
  <si>
    <t>Total comprehensive income for the year</t>
  </si>
  <si>
    <t>Non-controlling interest</t>
  </si>
  <si>
    <t>Non-current assets</t>
  </si>
  <si>
    <t>Intangible assets</t>
  </si>
  <si>
    <t>Total non-current assets</t>
  </si>
  <si>
    <t>Stock</t>
  </si>
  <si>
    <t>Cash and cash equivalents</t>
  </si>
  <si>
    <t>TOTAL NET ASSETS</t>
  </si>
  <si>
    <t>Restricted Reserves</t>
  </si>
  <si>
    <t>Endowment Reserve</t>
  </si>
  <si>
    <t>Restricted Reserve</t>
  </si>
  <si>
    <t>Unrestricted reserves</t>
  </si>
  <si>
    <t>Income and Expenditure Reserve</t>
  </si>
  <si>
    <t>Other (e.g. assets for resale)</t>
  </si>
  <si>
    <t>Bank overdrafts</t>
  </si>
  <si>
    <t>Bank loans and external borrowing</t>
  </si>
  <si>
    <t>Obligations under finance leases and service concessions</t>
  </si>
  <si>
    <t>Finance leases and service concessions</t>
  </si>
  <si>
    <t>Gain/(loss) on investments</t>
  </si>
  <si>
    <t>Share of operating surplus/(deficit) in joint venture(s)</t>
  </si>
  <si>
    <t>Share of operating surplus/(deficit) in associate(s)</t>
  </si>
  <si>
    <t>Other taxation</t>
  </si>
  <si>
    <t>TOTAL RESERVES</t>
  </si>
  <si>
    <t>Share of net assets/(liabilities) in associate</t>
  </si>
  <si>
    <t>Statement of Comprehensive income and expenditure (Consolidated)</t>
  </si>
  <si>
    <t xml:space="preserve">Other comprehensive income </t>
  </si>
  <si>
    <t>Pension provisions</t>
  </si>
  <si>
    <t>Donation to Arms Length Foundation</t>
  </si>
  <si>
    <t>Debtors</t>
  </si>
  <si>
    <t>Lennartz creditor</t>
  </si>
  <si>
    <t>Local authority loans</t>
  </si>
  <si>
    <t>Obligations under PFI/NPD</t>
  </si>
  <si>
    <t>Amounts repayable to Funding Council</t>
  </si>
  <si>
    <t>Other creditors and accruals</t>
  </si>
  <si>
    <t>Explanation for variance</t>
  </si>
  <si>
    <t/>
  </si>
  <si>
    <t>Salaries as % of Total Expenditure</t>
  </si>
  <si>
    <t>Other operating costs as % of Total Expenditure</t>
  </si>
  <si>
    <t>Interest cover</t>
  </si>
  <si>
    <t>Unrestricted reserves as % of Total Income</t>
  </si>
  <si>
    <t>PFI/NPD</t>
  </si>
  <si>
    <t>Cash reserves</t>
  </si>
  <si>
    <t>Principal/Chief Executive Officer</t>
  </si>
  <si>
    <t>Exceptional non-restructuring items (e.g. impairment costs)</t>
  </si>
  <si>
    <t>Salaries</t>
  </si>
  <si>
    <t>Total</t>
  </si>
  <si>
    <t>Depreciation/amortisation as % of Total Expenditure</t>
  </si>
  <si>
    <t>Forecast 2020-21</t>
  </si>
  <si>
    <t>Forecast 2021-22</t>
  </si>
  <si>
    <t>2019-20 - 2020-21</t>
  </si>
  <si>
    <t xml:space="preserve">Total income before donations and endowments </t>
  </si>
  <si>
    <t>Donations and endowments</t>
  </si>
  <si>
    <t>Staff costs - exceptional restructuring costs</t>
  </si>
  <si>
    <t>Grant from Arms Length Foundation - revenue</t>
  </si>
  <si>
    <t>Grant from Arms Length Foundation - capital</t>
  </si>
  <si>
    <t>Estimated balance of cash in ALF as at 1 August</t>
  </si>
  <si>
    <t>Note:</t>
  </si>
  <si>
    <t xml:space="preserve">Estimated balance of cash in ALF as at 31 July </t>
  </si>
  <si>
    <t>Grant from Arms Length Foundation - capital:</t>
  </si>
  <si>
    <t>Description</t>
  </si>
  <si>
    <t>Add:</t>
  </si>
  <si>
    <t>Deduct:</t>
  </si>
  <si>
    <t>Student support funding</t>
  </si>
  <si>
    <t>Loan repayments</t>
  </si>
  <si>
    <t>Other - please describe</t>
  </si>
  <si>
    <t>FINANCIAL SUMMARY</t>
  </si>
  <si>
    <t>ALF Funding</t>
  </si>
  <si>
    <t>Tuition fees and education contracts</t>
  </si>
  <si>
    <t>Total borrowing (Overdrafts, Loans, Finance Leases, PFI/NPD)</t>
  </si>
  <si>
    <t xml:space="preserve">2015-16 pay award </t>
  </si>
  <si>
    <t>`</t>
  </si>
  <si>
    <r>
      <t xml:space="preserve">Cash budget for priorities </t>
    </r>
    <r>
      <rPr>
        <b/>
        <i/>
        <sz val="13"/>
        <rFont val="Calibri"/>
        <family val="2"/>
        <scheme val="minor"/>
      </rPr>
      <t>(incorporated colleges)</t>
    </r>
    <r>
      <rPr>
        <b/>
        <sz val="13"/>
        <rFont val="Calibri"/>
        <family val="2"/>
        <scheme val="minor"/>
      </rPr>
      <t>:</t>
    </r>
  </si>
  <si>
    <t>Forecast 2022-23</t>
  </si>
  <si>
    <t>2021-22 - 2022-23</t>
  </si>
  <si>
    <t>KEY RISKS</t>
  </si>
  <si>
    <r>
      <t xml:space="preserve">Re-investment of proceeds from disposal of assets </t>
    </r>
    <r>
      <rPr>
        <b/>
        <sz val="10"/>
        <rFont val="Calibri"/>
        <family val="2"/>
      </rPr>
      <t>*</t>
    </r>
  </si>
  <si>
    <r>
      <rPr>
        <b/>
        <sz val="10"/>
        <rFont val="Arial"/>
        <family val="2"/>
      </rPr>
      <t>*</t>
    </r>
    <r>
      <rPr>
        <sz val="10"/>
        <rFont val="Arial"/>
        <family val="2"/>
      </rPr>
      <t xml:space="preserve"> to be included only where this has been agreed by SFC</t>
    </r>
  </si>
  <si>
    <t>Revenue priorities</t>
  </si>
  <si>
    <t>Voluntary severance</t>
  </si>
  <si>
    <t>Estates costs</t>
  </si>
  <si>
    <t>Total impact on operating position</t>
  </si>
  <si>
    <t>Capital priorities</t>
  </si>
  <si>
    <t>Provisions pre 1 April 2014</t>
  </si>
  <si>
    <t>Total capital</t>
  </si>
  <si>
    <t xml:space="preserve">Total cash budget for priorities spend </t>
  </si>
  <si>
    <t>Non-cash pension adjustment - net service cost</t>
  </si>
  <si>
    <t>Non-Government capital grants (e.g. ALF capital grant)</t>
  </si>
  <si>
    <r>
      <t xml:space="preserve">CBP allocated to loan repayments and other capital items </t>
    </r>
    <r>
      <rPr>
        <i/>
        <sz val="13"/>
        <rFont val="Calibri"/>
        <family val="2"/>
      </rPr>
      <t>(incorporated colleges only)</t>
    </r>
  </si>
  <si>
    <t>NPD payments to reduce NPD balance sheet debt</t>
  </si>
  <si>
    <t>Please use the boxes below to provide a commentary on material risks to income and expenditure as identified in the Risk Register. Where possible these risks should be quantified.</t>
  </si>
  <si>
    <t>Please use the boxes below to describe the actions planned by the College to address/mitigate the identified risks.</t>
  </si>
  <si>
    <t>Exceptional costs - non-staff</t>
  </si>
  <si>
    <t>NPD / PFI repayments</t>
  </si>
  <si>
    <r>
      <t xml:space="preserve">Total depreciation (Government-funded, privately funded and NPD-funded assets) net of deferred capital grant release </t>
    </r>
    <r>
      <rPr>
        <i/>
        <sz val="13"/>
        <rFont val="Calibri"/>
        <family val="2"/>
        <scheme val="minor"/>
      </rPr>
      <t>(incorporated colleges only)</t>
    </r>
  </si>
  <si>
    <t>Capital disposals</t>
  </si>
  <si>
    <t>Asset description</t>
  </si>
  <si>
    <t>Disposal proceeds:</t>
  </si>
  <si>
    <t>Gain/(loss) on disposal:</t>
  </si>
  <si>
    <t>Please add further lines as required</t>
  </si>
  <si>
    <t>2020-21- 2021-22</t>
  </si>
  <si>
    <t>Total Funding Council Grant (excluding release of deferred capital grant) as % of Total Income</t>
  </si>
  <si>
    <t>Total non-Funding Council Grant (including release of SFC DCG) as % of Total Income</t>
  </si>
  <si>
    <t>Non-cash pension adjustments - net service cost</t>
  </si>
  <si>
    <t>Non-cash pension adjustments - early retirement provision</t>
  </si>
  <si>
    <t>Non-cash pension adjustment - ERP</t>
  </si>
  <si>
    <t>Non-cash pension adjustment -net interest costs</t>
  </si>
  <si>
    <t>Adjusted operating result</t>
  </si>
  <si>
    <t>ADJUSTED OPERATING RESULT</t>
  </si>
  <si>
    <t>Deferred capital grant</t>
  </si>
  <si>
    <t>i)</t>
  </si>
  <si>
    <t>Adjusted operating surplus/(deficit)</t>
  </si>
  <si>
    <t>Adjusted operating surplus/(deficit) as % of Total Income</t>
  </si>
  <si>
    <t>Funding council/RSB grants</t>
  </si>
  <si>
    <t>SFC/RSB grant</t>
  </si>
  <si>
    <t>Non-SFC/RSB grants</t>
  </si>
  <si>
    <t>Check</t>
  </si>
  <si>
    <t>Cashflow</t>
  </si>
  <si>
    <t>Cash flow from operating activities</t>
  </si>
  <si>
    <t>Adjustment for non-cash items</t>
  </si>
  <si>
    <t>Amortisation of intangibles</t>
  </si>
  <si>
    <t>Benefit on acquisition</t>
  </si>
  <si>
    <t>Amortisation of goodwill</t>
  </si>
  <si>
    <t>Loss / (gain) on investments</t>
  </si>
  <si>
    <t>Decrease / (increase) in stock</t>
  </si>
  <si>
    <t>Decrease / (increase) in debtors</t>
  </si>
  <si>
    <t>Increase / (decrease) in creditors</t>
  </si>
  <si>
    <t>Increase / (decrease) in pension provision</t>
  </si>
  <si>
    <t>j)</t>
  </si>
  <si>
    <t>Increase / (decrease in other provisions</t>
  </si>
  <si>
    <t>k)</t>
  </si>
  <si>
    <t>Receipt of donated equipment</t>
  </si>
  <si>
    <t>l)</t>
  </si>
  <si>
    <t>Share of operating surplus / (deficit) in joint venture</t>
  </si>
  <si>
    <t>m)</t>
  </si>
  <si>
    <t>Share of operating surplus / (deficit) in associate</t>
  </si>
  <si>
    <t>n)</t>
  </si>
  <si>
    <t>Total adjustment for non-cash items</t>
  </si>
  <si>
    <t>Adjustment for investing or financing activities</t>
  </si>
  <si>
    <t>Interest payable</t>
  </si>
  <si>
    <t>Endowment income</t>
  </si>
  <si>
    <t>Loss / (gain) on the sale of assets</t>
  </si>
  <si>
    <t>Capital grant income</t>
  </si>
  <si>
    <t>Total adjustment for investing or financing activities</t>
  </si>
  <si>
    <t>Net cash inflow from operating activities</t>
  </si>
  <si>
    <t>Cash flow from investing activities</t>
  </si>
  <si>
    <t>Proceeds from sales of fixed assets</t>
  </si>
  <si>
    <t>Proceeds from sales of intangible assets</t>
  </si>
  <si>
    <t>Capital grants receipts</t>
  </si>
  <si>
    <t>Disposal of non-current asset investments</t>
  </si>
  <si>
    <t>Withdrawal of deposits</t>
  </si>
  <si>
    <t>Payments made to acquire fixed assets</t>
  </si>
  <si>
    <t>Payments made to acquire intangible assets</t>
  </si>
  <si>
    <t>New non-current asset investments</t>
  </si>
  <si>
    <t>New deposits</t>
  </si>
  <si>
    <t>Total cash flows from investing activities</t>
  </si>
  <si>
    <t>Cash flows from financing activities</t>
  </si>
  <si>
    <t>Interest paid</t>
  </si>
  <si>
    <t>Interest element of finance lease and service concession</t>
  </si>
  <si>
    <t>Endowment cash received</t>
  </si>
  <si>
    <t>New secured loans</t>
  </si>
  <si>
    <t>New unsecured loans</t>
  </si>
  <si>
    <t>Repayments of amounts borrowed</t>
  </si>
  <si>
    <t>Capital element of finance lease and service concession payments</t>
  </si>
  <si>
    <t>Total cash flows from financing activities</t>
  </si>
  <si>
    <t>(Decrease) / increase in cash and cash equivalents in the year</t>
  </si>
  <si>
    <t>Cash and cash equivalents at beginning of the year</t>
  </si>
  <si>
    <t>Cash and cash equivalents at the end of the year</t>
  </si>
  <si>
    <t xml:space="preserve">Surplus / (deficit) for the year </t>
  </si>
  <si>
    <t>STSS</t>
  </si>
  <si>
    <t xml:space="preserve">Details of Methodology and Valuation </t>
  </si>
  <si>
    <t>Employer Contributions</t>
  </si>
  <si>
    <t>2021-22</t>
  </si>
  <si>
    <t>2020-21</t>
  </si>
  <si>
    <t>Pension Assumptions</t>
  </si>
  <si>
    <t>Other pension schemes - please state which scheme</t>
  </si>
  <si>
    <t>2022-23</t>
  </si>
  <si>
    <t>Donation to Arms-Length Foundation (incorporated colleges only)</t>
  </si>
  <si>
    <t xml:space="preserve">a) </t>
  </si>
  <si>
    <t>FE - UK</t>
  </si>
  <si>
    <t>FE - EU</t>
  </si>
  <si>
    <t>HE</t>
  </si>
  <si>
    <t>Non-EU</t>
  </si>
  <si>
    <t>SDS contracts</t>
  </si>
  <si>
    <t>Education contracts</t>
  </si>
  <si>
    <t>Total tuition fees and education contracts</t>
  </si>
  <si>
    <t>SFC / RSB Grants</t>
  </si>
  <si>
    <t>SFC / RSB FE recurrent grant (including fee waiver)</t>
  </si>
  <si>
    <t>UHI recurrent grant - HE provision</t>
  </si>
  <si>
    <t>FE Childcare funds</t>
  </si>
  <si>
    <t>Release of SFC / RSB deferred capital grants</t>
  </si>
  <si>
    <t>SFC capital grant</t>
  </si>
  <si>
    <t>SFC grant for NPD</t>
  </si>
  <si>
    <t>Other SFC / RSB grants - FE provision</t>
  </si>
  <si>
    <t>Other UHI grants - HE provision</t>
  </si>
  <si>
    <t>Total SFC / RSB Grants</t>
  </si>
  <si>
    <t>European Commission</t>
  </si>
  <si>
    <t>Other grants and contracts</t>
  </si>
  <si>
    <t>Total research grants and contracts</t>
  </si>
  <si>
    <t>Other Income</t>
  </si>
  <si>
    <t>Catering and residences</t>
  </si>
  <si>
    <t>Other European Income</t>
  </si>
  <si>
    <t>Other income generating activities</t>
  </si>
  <si>
    <t>Grants from ALF</t>
  </si>
  <si>
    <t>i) Revenue</t>
  </si>
  <si>
    <t>II) Capital</t>
  </si>
  <si>
    <t>Non-government capital grant</t>
  </si>
  <si>
    <t>Other grant income</t>
  </si>
  <si>
    <t>Release of non-SFC government deferred capital grant</t>
  </si>
  <si>
    <t>Total other income</t>
  </si>
  <si>
    <t>Investment income on endowments</t>
  </si>
  <si>
    <t>Investment income on restricted reserves</t>
  </si>
  <si>
    <t>Other investment income</t>
  </si>
  <si>
    <t>Other interest receivable</t>
  </si>
  <si>
    <t>Net return on pension scheme</t>
  </si>
  <si>
    <t>Total investment income</t>
  </si>
  <si>
    <t>Donations and endowment income</t>
  </si>
  <si>
    <t>New endowments</t>
  </si>
  <si>
    <t>Donations with restrictions</t>
  </si>
  <si>
    <t>Unrestricted donations</t>
  </si>
  <si>
    <t>Total donation and endowment income</t>
  </si>
  <si>
    <t>STAFF COSTS</t>
  </si>
  <si>
    <t>Teaching departments</t>
  </si>
  <si>
    <t>Teaching support services</t>
  </si>
  <si>
    <t>Other support services</t>
  </si>
  <si>
    <t>Administration and central services</t>
  </si>
  <si>
    <t>Premises</t>
  </si>
  <si>
    <t>Other staff costs</t>
  </si>
  <si>
    <t>Impact of FRS 102 pensions reported costs (less contributions paid included above)</t>
  </si>
  <si>
    <t>Normal staff costs</t>
  </si>
  <si>
    <t>Exceptional restructuring costs</t>
  </si>
  <si>
    <t>Total staff costs</t>
  </si>
  <si>
    <t>Additional breakdown of staff costs</t>
  </si>
  <si>
    <t>Social security costs</t>
  </si>
  <si>
    <t>Pension contributions</t>
  </si>
  <si>
    <t>Severance payments</t>
  </si>
  <si>
    <t>NON-STAFF COSTS</t>
  </si>
  <si>
    <t xml:space="preserve">General education </t>
  </si>
  <si>
    <t>(i)</t>
  </si>
  <si>
    <t>Maintenance</t>
  </si>
  <si>
    <t>(ii)</t>
  </si>
  <si>
    <t>Utilities</t>
  </si>
  <si>
    <t>(iii)</t>
  </si>
  <si>
    <t>Overspend on student support funds *</t>
  </si>
  <si>
    <t>Planned maintenance</t>
  </si>
  <si>
    <t xml:space="preserve">Movement on early retirement pension provision </t>
  </si>
  <si>
    <t>NPD</t>
  </si>
  <si>
    <t>Total other operating expenses</t>
  </si>
  <si>
    <t>Government funded assets</t>
  </si>
  <si>
    <t>Non-government funded assets</t>
  </si>
  <si>
    <t>NPD funded assets</t>
  </si>
  <si>
    <t>Total depreciation</t>
  </si>
  <si>
    <t>Interest</t>
  </si>
  <si>
    <t>On bank loans, overdrafts and other loans</t>
  </si>
  <si>
    <t>Finance lease interest</t>
  </si>
  <si>
    <t>Net charge on pension scheme</t>
  </si>
  <si>
    <t>NPD interest</t>
  </si>
  <si>
    <t>Total interest</t>
  </si>
  <si>
    <t xml:space="preserve">* </t>
  </si>
  <si>
    <t>Includes any overspend on bursaries, discretionary funds, and student funds received from SAAS, but excludes childcare funds.</t>
  </si>
  <si>
    <t>Income from Coronavirus Job Retention Scheme</t>
  </si>
  <si>
    <r>
      <rPr>
        <sz val="7"/>
        <rFont val="Times New Roman"/>
        <family val="1"/>
      </rPr>
      <t xml:space="preserve"> </t>
    </r>
    <r>
      <rPr>
        <sz val="13"/>
        <rFont val="Calibri"/>
        <family val="2"/>
      </rPr>
      <t>Exceptional income (if disclosed as exceptional in accounts) - PLEASE DO NOT INCLUDE CJRS INCOME HERE</t>
    </r>
  </si>
  <si>
    <t>Net cash inflow/(outflow) from operating activities</t>
  </si>
  <si>
    <t>Net cash inflow/(outflow) from operating activities as % of Total Income</t>
  </si>
  <si>
    <t>Financial Forecast Return 2021</t>
  </si>
  <si>
    <t>2023-24</t>
  </si>
  <si>
    <t>Actual 2019-20</t>
  </si>
  <si>
    <t>Forecast 2023-24</t>
  </si>
  <si>
    <t>2022-23 - 2023-24</t>
  </si>
  <si>
    <t>For most foundations, the most recent accounts available are for periods ending in 2020. Colleges' forecast movements will not include governance costs, donations from third parties, payments to third parties or investment income.</t>
  </si>
  <si>
    <t>The attached worksheets represent the financial forecasts for the College. They reflect a financial statement of our academic and physical plans from 2020-21 to 2023-24. Adequate explanations have been provided where requested on the return.  The worksheets and their underpinning assumptions have been reviewed and approved by the Board of Management in accordance with their agreed practices.  In preparing this financial forecast the College has fully considered the financial implications of all aspects of its strategy and has properly reflected these in the forecast.</t>
  </si>
  <si>
    <t>College</t>
  </si>
  <si>
    <t>Amounts owed to SFC</t>
  </si>
  <si>
    <t>ALF grants</t>
  </si>
  <si>
    <t>Adjusted operating surplus / (deficit) based on planning assumptions</t>
  </si>
  <si>
    <t>Increase in staff costs of 1%</t>
  </si>
  <si>
    <t>Restated adjusted operating surplus / (deficit)</t>
  </si>
  <si>
    <t>Increase in social security costs of 1%</t>
  </si>
  <si>
    <t>Effect of each scenario before mitigating action</t>
  </si>
  <si>
    <t>Increase in pension costs of 1%</t>
  </si>
  <si>
    <t>SENSITIVITY ANALYSIS</t>
  </si>
  <si>
    <t>(assumes the stated sensitivity occurs each year, with cumulative impact to be shown)</t>
  </si>
  <si>
    <t>Please give details of the mitigating actions in the event of such an outcome in the box below:</t>
  </si>
  <si>
    <t>Please give details of the mitigating actions  in the event of such an outcome in the box below:</t>
  </si>
  <si>
    <t>Restated cash position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</si>
</sst>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43" formatCode="_-* #,##0.00_-;\-* #,##0.00_-;_-* &quot;-&quot;??_-;_-@_-"/>
    <numFmt numFmtId="164" formatCode="0.0%"/>
    <numFmt numFmtId="165" formatCode="General_)"/>
    <numFmt numFmtId="166" formatCode="#,##0;\(#,##0\)"/>
    <numFmt numFmtId="167" formatCode="0%;\(0%\)"/>
  </numFmts>
  <fonts count="44" x14ac:knownFonts="1">
    <font>
      <sz val="10"/>
      <name val="Arial"/>
    </font>
    <font>
      <sz val="11"/>
      <color theme="1"/>
      <name val="Calibri"/>
      <family val="2"/>
      <scheme val="minor"/>
    </font>
    <font>
      <b/>
      <sz val="10"/>
      <name val="Garamond"/>
      <family val="1"/>
    </font>
    <font>
      <sz val="10"/>
      <name val="Garamond"/>
      <family val="1"/>
    </font>
    <font>
      <sz val="8"/>
      <name val="Arial"/>
      <family val="2"/>
    </font>
    <font>
      <sz val="10"/>
      <name val="Courier"/>
      <family val="3"/>
    </font>
    <font>
      <sz val="11"/>
      <name val="Garamond"/>
      <family val="1"/>
    </font>
    <font>
      <sz val="11"/>
      <name val="Calibri"/>
      <family val="2"/>
    </font>
    <font>
      <b/>
      <sz val="11"/>
      <name val="Calibri"/>
      <family val="2"/>
    </font>
    <font>
      <sz val="11"/>
      <name val="Calibri"/>
      <family val="2"/>
      <scheme val="minor"/>
    </font>
    <font>
      <b/>
      <sz val="11"/>
      <name val="Calibri"/>
      <family val="2"/>
      <scheme val="minor"/>
    </font>
    <font>
      <sz val="10"/>
      <name val="Calibri"/>
      <family val="2"/>
    </font>
    <font>
      <b/>
      <sz val="10"/>
      <name val="Calibri"/>
      <family val="2"/>
    </font>
    <font>
      <b/>
      <i/>
      <sz val="10"/>
      <name val="Calibri"/>
      <family val="2"/>
    </font>
    <font>
      <sz val="11"/>
      <name val="Arial"/>
      <family val="2"/>
    </font>
    <font>
      <b/>
      <i/>
      <sz val="11"/>
      <name val="Calibri"/>
      <family val="2"/>
    </font>
    <font>
      <i/>
      <sz val="11"/>
      <name val="Calibri"/>
      <family val="2"/>
    </font>
    <font>
      <b/>
      <sz val="9"/>
      <name val="Calibri"/>
      <family val="2"/>
    </font>
    <font>
      <sz val="9"/>
      <name val="Calibri"/>
      <family val="2"/>
    </font>
    <font>
      <sz val="9"/>
      <name val="Arial"/>
      <family val="2"/>
    </font>
    <font>
      <sz val="10"/>
      <name val="Arial"/>
      <family val="2"/>
    </font>
    <font>
      <b/>
      <sz val="13"/>
      <name val="Calibri"/>
      <family val="2"/>
    </font>
    <font>
      <sz val="13"/>
      <name val="Garamond"/>
      <family val="1"/>
    </font>
    <font>
      <sz val="13"/>
      <name val="Arial"/>
      <family val="2"/>
    </font>
    <font>
      <sz val="13"/>
      <name val="Calibri"/>
      <family val="2"/>
    </font>
    <font>
      <b/>
      <sz val="13"/>
      <name val="Calibri"/>
      <family val="2"/>
      <scheme val="minor"/>
    </font>
    <font>
      <sz val="13"/>
      <name val="Calibri"/>
      <family val="2"/>
      <scheme val="minor"/>
    </font>
    <font>
      <sz val="12"/>
      <name val="Calibri"/>
      <family val="2"/>
    </font>
    <font>
      <sz val="7"/>
      <name val="Times New Roman"/>
      <family val="1"/>
    </font>
    <font>
      <b/>
      <sz val="10"/>
      <name val="Arial"/>
      <family val="2"/>
    </font>
    <font>
      <sz val="10"/>
      <name val="Calibri"/>
      <family val="2"/>
      <scheme val="minor"/>
    </font>
    <font>
      <b/>
      <sz val="9"/>
      <name val="Calibri"/>
      <family val="2"/>
      <scheme val="minor"/>
    </font>
    <font>
      <b/>
      <sz val="10"/>
      <name val="Calibri"/>
      <family val="2"/>
      <scheme val="minor"/>
    </font>
    <font>
      <b/>
      <i/>
      <sz val="13"/>
      <name val="Calibri"/>
      <family val="2"/>
      <scheme val="minor"/>
    </font>
    <font>
      <i/>
      <sz val="13"/>
      <name val="Calibri"/>
      <family val="2"/>
      <scheme val="minor"/>
    </font>
    <font>
      <i/>
      <sz val="13"/>
      <name val="Calibri"/>
      <family val="2"/>
    </font>
    <font>
      <b/>
      <i/>
      <sz val="10"/>
      <name val="Calibri"/>
      <family val="2"/>
      <scheme val="minor"/>
    </font>
    <font>
      <sz val="9"/>
      <name val="Calibri"/>
      <family val="2"/>
      <scheme val="minor"/>
    </font>
    <font>
      <sz val="10"/>
      <name val="Arial"/>
      <family val="2"/>
    </font>
    <font>
      <sz val="12"/>
      <name val="Arial"/>
      <family val="2"/>
    </font>
    <font>
      <sz val="12"/>
      <name val="Calibri"/>
      <family val="2"/>
      <scheme val="minor"/>
    </font>
    <font>
      <b/>
      <sz val="12"/>
      <name val="Calibri"/>
      <family val="2"/>
      <scheme val="minor"/>
    </font>
    <font>
      <sz val="11"/>
      <color rgb="FF000000"/>
      <name val="Calibri"/>
      <family val="2"/>
    </font>
    <font>
      <sz val="10"/>
      <color theme="1"/>
      <name val="Corbe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41"/>
        <bgColor indexed="64"/>
      </patternFill>
    </fill>
    <fill>
      <patternFill patternType="solid">
        <fgColor theme="0" tint="-0.249977111117893"/>
        <bgColor indexed="64"/>
      </patternFill>
    </fill>
    <fill>
      <patternFill patternType="solid">
        <fgColor rgb="FFCCFFFF"/>
        <bgColor indexed="64"/>
      </patternFill>
    </fill>
    <fill>
      <patternFill patternType="solid">
        <fgColor theme="1" tint="0.49998474074526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double">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double">
        <color indexed="64"/>
      </bottom>
      <diagonal/>
    </border>
  </borders>
  <cellStyleXfs count="24">
    <xf numFmtId="0" fontId="0" fillId="0" borderId="0"/>
    <xf numFmtId="165" fontId="5" fillId="0" borderId="0"/>
    <xf numFmtId="0" fontId="20" fillId="0" borderId="0"/>
    <xf numFmtId="43" fontId="20" fillId="0" borderId="0" applyFont="0" applyFill="0" applyBorder="0" applyAlignment="0" applyProtection="0"/>
    <xf numFmtId="9" fontId="20"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0" fontId="42" fillId="0" borderId="0" applyBorder="0"/>
    <xf numFmtId="0" fontId="43"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cellStyleXfs>
  <cellXfs count="430">
    <xf numFmtId="0" fontId="0" fillId="0" borderId="0" xfId="0"/>
    <xf numFmtId="0" fontId="0" fillId="3" borderId="0" xfId="0" applyFill="1"/>
    <xf numFmtId="0" fontId="2" fillId="3" borderId="0" xfId="0" applyFont="1" applyFill="1" applyAlignment="1" applyProtection="1">
      <alignment vertical="center"/>
    </xf>
    <xf numFmtId="0" fontId="2" fillId="3" borderId="0" xfId="0" applyFont="1" applyFill="1" applyAlignment="1" applyProtection="1">
      <alignment horizontal="center" vertical="center" wrapText="1"/>
    </xf>
    <xf numFmtId="0" fontId="3" fillId="3" borderId="0" xfId="0" applyFont="1" applyFill="1" applyAlignment="1" applyProtection="1">
      <alignment vertical="center"/>
    </xf>
    <xf numFmtId="0" fontId="3" fillId="3" borderId="0" xfId="0" applyFont="1" applyFill="1" applyProtection="1"/>
    <xf numFmtId="0" fontId="3" fillId="3" borderId="0" xfId="0" applyFont="1" applyFill="1" applyAlignment="1" applyProtection="1">
      <alignment wrapText="1"/>
    </xf>
    <xf numFmtId="166" fontId="6" fillId="3" borderId="0" xfId="0" applyNumberFormat="1" applyFont="1" applyFill="1" applyBorder="1"/>
    <xf numFmtId="0" fontId="6" fillId="3" borderId="0" xfId="0" quotePrefix="1" applyFont="1" applyFill="1" applyBorder="1" applyAlignment="1">
      <alignment horizontal="center"/>
    </xf>
    <xf numFmtId="0" fontId="0" fillId="3" borderId="0" xfId="0" applyFill="1" applyBorder="1"/>
    <xf numFmtId="0" fontId="0" fillId="3" borderId="0" xfId="0" applyFill="1" applyProtection="1"/>
    <xf numFmtId="0" fontId="0" fillId="3" borderId="7" xfId="0" applyFill="1" applyBorder="1"/>
    <xf numFmtId="166" fontId="9" fillId="3" borderId="2" xfId="0" applyNumberFormat="1" applyFont="1" applyFill="1" applyBorder="1"/>
    <xf numFmtId="0" fontId="9" fillId="3" borderId="2" xfId="0" applyFont="1" applyFill="1" applyBorder="1"/>
    <xf numFmtId="0" fontId="9" fillId="3" borderId="2" xfId="0" applyFont="1" applyFill="1" applyBorder="1" applyAlignment="1">
      <alignment wrapText="1"/>
    </xf>
    <xf numFmtId="0" fontId="9" fillId="3" borderId="4" xfId="0" applyFont="1" applyFill="1" applyBorder="1"/>
    <xf numFmtId="166" fontId="9" fillId="3" borderId="0" xfId="0" applyNumberFormat="1" applyFont="1" applyFill="1" applyBorder="1"/>
    <xf numFmtId="166" fontId="9" fillId="3" borderId="3" xfId="0" applyNumberFormat="1" applyFont="1" applyFill="1" applyBorder="1"/>
    <xf numFmtId="166" fontId="9" fillId="3" borderId="2" xfId="0" applyNumberFormat="1" applyFont="1" applyFill="1" applyBorder="1" applyAlignment="1">
      <alignment wrapText="1"/>
    </xf>
    <xf numFmtId="1" fontId="11" fillId="3" borderId="0" xfId="1" applyNumberFormat="1" applyFont="1" applyFill="1" applyProtection="1"/>
    <xf numFmtId="1" fontId="12" fillId="3" borderId="0" xfId="1" applyNumberFormat="1" applyFont="1" applyFill="1" applyAlignment="1" applyProtection="1">
      <alignment horizontal="left"/>
    </xf>
    <xf numFmtId="1" fontId="12" fillId="3" borderId="0" xfId="1" applyNumberFormat="1" applyFont="1" applyFill="1" applyAlignment="1" applyProtection="1">
      <alignment vertical="center"/>
    </xf>
    <xf numFmtId="1" fontId="11" fillId="3" borderId="0" xfId="1" applyNumberFormat="1" applyFont="1" applyFill="1" applyAlignment="1" applyProtection="1">
      <alignment vertical="center"/>
    </xf>
    <xf numFmtId="1" fontId="12" fillId="3" borderId="0" xfId="1" applyNumberFormat="1" applyFont="1" applyFill="1" applyAlignment="1" applyProtection="1">
      <alignment horizontal="left" vertical="center"/>
    </xf>
    <xf numFmtId="1" fontId="11" fillId="3" borderId="0" xfId="1" applyNumberFormat="1" applyFont="1" applyFill="1" applyAlignment="1" applyProtection="1">
      <alignment horizontal="left" vertical="center"/>
    </xf>
    <xf numFmtId="165" fontId="11" fillId="3" borderId="0" xfId="1" applyFont="1" applyFill="1" applyAlignment="1" applyProtection="1">
      <alignment vertical="center"/>
    </xf>
    <xf numFmtId="1" fontId="13" fillId="3" borderId="0" xfId="1" applyNumberFormat="1" applyFont="1" applyFill="1" applyAlignment="1" applyProtection="1">
      <alignment horizontal="left" vertical="center"/>
    </xf>
    <xf numFmtId="165" fontId="13" fillId="3" borderId="0" xfId="1" applyFont="1" applyFill="1" applyAlignment="1" applyProtection="1">
      <alignment vertical="center"/>
    </xf>
    <xf numFmtId="0" fontId="8" fillId="3" borderId="0" xfId="0" applyFont="1" applyFill="1" applyProtection="1"/>
    <xf numFmtId="0" fontId="7" fillId="3" borderId="0" xfId="0" applyFont="1" applyFill="1" applyProtection="1"/>
    <xf numFmtId="0" fontId="9" fillId="3" borderId="0" xfId="0" applyFont="1" applyFill="1"/>
    <xf numFmtId="0" fontId="14" fillId="3" borderId="0" xfId="0" applyFont="1" applyFill="1"/>
    <xf numFmtId="0" fontId="7" fillId="3" borderId="0" xfId="0" applyFont="1" applyFill="1"/>
    <xf numFmtId="0" fontId="8" fillId="3" borderId="0" xfId="0" applyFont="1" applyFill="1" applyAlignment="1" applyProtection="1">
      <alignment horizontal="left"/>
    </xf>
    <xf numFmtId="0" fontId="7" fillId="3" borderId="0" xfId="0" applyFont="1" applyFill="1" applyAlignment="1" applyProtection="1">
      <alignment wrapText="1"/>
    </xf>
    <xf numFmtId="0" fontId="8" fillId="3" borderId="0" xfId="0" applyFont="1" applyFill="1" applyAlignment="1" applyProtection="1">
      <alignment horizontal="center" vertical="center" wrapText="1"/>
    </xf>
    <xf numFmtId="0" fontId="8" fillId="3" borderId="0" xfId="0" applyFont="1" applyFill="1" applyAlignment="1">
      <alignment horizontal="center" vertical="center" wrapText="1"/>
    </xf>
    <xf numFmtId="0" fontId="8" fillId="3" borderId="0" xfId="0" applyFont="1" applyFill="1" applyAlignment="1" applyProtection="1">
      <alignment horizontal="center" vertical="center"/>
    </xf>
    <xf numFmtId="6" fontId="8" fillId="3" borderId="0" xfId="0" quotePrefix="1" applyNumberFormat="1" applyFont="1" applyFill="1" applyAlignment="1">
      <alignment horizontal="center"/>
    </xf>
    <xf numFmtId="6" fontId="8" fillId="3" borderId="0" xfId="0" applyNumberFormat="1" applyFont="1" applyFill="1" applyAlignment="1">
      <alignment horizontal="center"/>
    </xf>
    <xf numFmtId="0" fontId="7" fillId="3" borderId="0" xfId="0" applyFont="1" applyFill="1" applyAlignment="1" applyProtection="1">
      <alignment vertical="center"/>
    </xf>
    <xf numFmtId="164" fontId="7" fillId="3" borderId="0" xfId="0" applyNumberFormat="1" applyFont="1" applyFill="1" applyBorder="1"/>
    <xf numFmtId="0" fontId="8" fillId="3" borderId="0" xfId="0" applyFont="1" applyFill="1" applyAlignment="1" applyProtection="1">
      <alignment vertical="center"/>
    </xf>
    <xf numFmtId="0" fontId="8" fillId="3" borderId="0" xfId="0" applyFont="1" applyFill="1"/>
    <xf numFmtId="0" fontId="8" fillId="3" borderId="0" xfId="0" applyFont="1" applyFill="1" applyAlignment="1" applyProtection="1">
      <alignment vertical="center" wrapText="1"/>
    </xf>
    <xf numFmtId="0" fontId="7" fillId="3" borderId="0" xfId="0" applyFont="1" applyFill="1" applyAlignment="1" applyProtection="1">
      <alignment vertical="center" wrapText="1"/>
    </xf>
    <xf numFmtId="0" fontId="9" fillId="3" borderId="0" xfId="0" applyFont="1" applyFill="1" applyBorder="1"/>
    <xf numFmtId="6" fontId="8" fillId="3" borderId="0" xfId="0" quotePrefix="1" applyNumberFormat="1" applyFont="1" applyFill="1" applyAlignment="1" applyProtection="1">
      <alignment horizontal="center"/>
    </xf>
    <xf numFmtId="164" fontId="7" fillId="3" borderId="0" xfId="0" applyNumberFormat="1" applyFont="1" applyFill="1" applyBorder="1" applyProtection="1"/>
    <xf numFmtId="0" fontId="7" fillId="3" borderId="0" xfId="0" applyFont="1" applyFill="1" applyBorder="1" applyProtection="1"/>
    <xf numFmtId="0" fontId="8" fillId="3" borderId="0" xfId="0" applyFont="1" applyFill="1" applyBorder="1" applyProtection="1"/>
    <xf numFmtId="0" fontId="17" fillId="3" borderId="0" xfId="0" applyFont="1" applyFill="1" applyAlignment="1" applyProtection="1">
      <alignment horizontal="center" vertical="center" wrapText="1"/>
    </xf>
    <xf numFmtId="0" fontId="9" fillId="3" borderId="7" xfId="0" applyFont="1" applyFill="1" applyBorder="1" applyAlignment="1">
      <alignment wrapText="1"/>
    </xf>
    <xf numFmtId="3" fontId="9" fillId="3" borderId="2" xfId="0" applyNumberFormat="1" applyFont="1" applyFill="1" applyBorder="1" applyAlignment="1">
      <alignment horizontal="center" vertical="center"/>
    </xf>
    <xf numFmtId="2" fontId="9" fillId="3" borderId="2" xfId="0" applyNumberFormat="1" applyFont="1" applyFill="1" applyBorder="1" applyAlignment="1">
      <alignment horizontal="center" vertical="center"/>
    </xf>
    <xf numFmtId="2" fontId="9" fillId="3" borderId="7" xfId="0" applyNumberFormat="1" applyFont="1" applyFill="1" applyBorder="1" applyAlignment="1">
      <alignment horizontal="center" vertical="center"/>
    </xf>
    <xf numFmtId="9" fontId="9" fillId="3" borderId="2" xfId="0" applyNumberFormat="1" applyFont="1" applyFill="1" applyBorder="1" applyAlignment="1">
      <alignment horizontal="center" vertical="center"/>
    </xf>
    <xf numFmtId="9" fontId="9" fillId="3" borderId="7" xfId="0" applyNumberFormat="1" applyFont="1" applyFill="1" applyBorder="1" applyAlignment="1">
      <alignment horizontal="center" vertical="center"/>
    </xf>
    <xf numFmtId="9" fontId="9" fillId="3" borderId="11" xfId="0" applyNumberFormat="1" applyFont="1" applyFill="1" applyBorder="1" applyAlignment="1">
      <alignment horizontal="center" vertical="center"/>
    </xf>
    <xf numFmtId="9" fontId="9" fillId="3" borderId="4" xfId="0" applyNumberFormat="1" applyFont="1" applyFill="1" applyBorder="1" applyAlignment="1">
      <alignment horizontal="center" vertical="center"/>
    </xf>
    <xf numFmtId="0" fontId="21" fillId="3" borderId="0" xfId="0" applyFont="1" applyFill="1" applyProtection="1"/>
    <xf numFmtId="0" fontId="22" fillId="3" borderId="0" xfId="0" applyFont="1" applyFill="1" applyProtection="1"/>
    <xf numFmtId="0" fontId="23" fillId="3" borderId="0" xfId="0" applyFont="1" applyFill="1"/>
    <xf numFmtId="0" fontId="24" fillId="3" borderId="0" xfId="0" applyFont="1" applyFill="1" applyProtection="1"/>
    <xf numFmtId="0" fontId="24" fillId="3" borderId="0" xfId="0" applyFont="1" applyFill="1"/>
    <xf numFmtId="0" fontId="21" fillId="2" borderId="1" xfId="0" applyFont="1" applyFill="1" applyBorder="1" applyAlignment="1" applyProtection="1">
      <alignment vertical="top"/>
    </xf>
    <xf numFmtId="0" fontId="22" fillId="3" borderId="0"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3" xfId="0" applyFont="1" applyFill="1" applyBorder="1" applyAlignment="1">
      <alignment horizontal="center" vertical="center" wrapText="1"/>
    </xf>
    <xf numFmtId="0" fontId="11" fillId="3" borderId="4" xfId="0" quotePrefix="1" applyFont="1" applyFill="1" applyBorder="1" applyAlignment="1">
      <alignment horizontal="center"/>
    </xf>
    <xf numFmtId="0" fontId="12" fillId="3" borderId="0" xfId="0" applyFont="1" applyFill="1" applyAlignment="1">
      <alignment horizontal="left"/>
    </xf>
    <xf numFmtId="9" fontId="9" fillId="3" borderId="0" xfId="0" applyNumberFormat="1" applyFont="1" applyFill="1" applyBorder="1" applyAlignment="1">
      <alignment horizontal="center" vertical="center"/>
    </xf>
    <xf numFmtId="166" fontId="7" fillId="3" borderId="0" xfId="0" applyNumberFormat="1" applyFont="1" applyFill="1" applyAlignment="1">
      <alignment horizontal="right" vertical="center"/>
    </xf>
    <xf numFmtId="166" fontId="8" fillId="3" borderId="5" xfId="0" applyNumberFormat="1" applyFont="1" applyFill="1" applyBorder="1" applyAlignment="1" applyProtection="1">
      <alignment horizontal="right" vertical="center"/>
    </xf>
    <xf numFmtId="166" fontId="8" fillId="3" borderId="0" xfId="0" applyNumberFormat="1" applyFont="1" applyFill="1" applyBorder="1" applyAlignment="1" applyProtection="1">
      <alignment horizontal="right" vertical="center"/>
    </xf>
    <xf numFmtId="166" fontId="15" fillId="3" borderId="0" xfId="0" applyNumberFormat="1" applyFont="1" applyFill="1" applyAlignment="1" applyProtection="1">
      <alignment horizontal="right" vertical="center"/>
    </xf>
    <xf numFmtId="166" fontId="16" fillId="3" borderId="0" xfId="0" applyNumberFormat="1" applyFont="1" applyFill="1" applyAlignment="1" applyProtection="1">
      <alignment horizontal="right" vertical="center"/>
    </xf>
    <xf numFmtId="166" fontId="7" fillId="3" borderId="0" xfId="0" applyNumberFormat="1" applyFont="1" applyFill="1" applyAlignment="1" applyProtection="1">
      <alignment horizontal="right" vertical="center"/>
    </xf>
    <xf numFmtId="166" fontId="8" fillId="3" borderId="0" xfId="0" applyNumberFormat="1" applyFont="1" applyFill="1" applyAlignment="1" applyProtection="1">
      <alignment horizontal="right" vertical="center"/>
    </xf>
    <xf numFmtId="166" fontId="8" fillId="3" borderId="0" xfId="0" applyNumberFormat="1" applyFont="1" applyFill="1" applyAlignment="1" applyProtection="1">
      <alignment horizontal="right" vertical="center" wrapText="1"/>
    </xf>
    <xf numFmtId="0" fontId="0" fillId="3" borderId="0" xfId="0" applyFill="1" applyAlignment="1" applyProtection="1">
      <alignment horizontal="right"/>
    </xf>
    <xf numFmtId="166" fontId="8" fillId="3" borderId="0" xfId="0" applyNumberFormat="1" applyFont="1" applyFill="1" applyBorder="1" applyAlignment="1">
      <alignment horizontal="right" vertical="center"/>
    </xf>
    <xf numFmtId="166" fontId="8" fillId="3" borderId="0" xfId="0" applyNumberFormat="1" applyFont="1" applyFill="1" applyAlignment="1">
      <alignment horizontal="right" vertical="center"/>
    </xf>
    <xf numFmtId="166" fontId="7" fillId="3" borderId="0" xfId="0" applyNumberFormat="1" applyFont="1" applyFill="1" applyBorder="1" applyAlignment="1" applyProtection="1">
      <alignment horizontal="right" vertical="center"/>
    </xf>
    <xf numFmtId="0" fontId="8" fillId="0" borderId="0" xfId="0" applyFont="1" applyFill="1" applyBorder="1" applyAlignment="1" applyProtection="1">
      <alignment vertical="center"/>
    </xf>
    <xf numFmtId="166" fontId="7" fillId="4" borderId="12" xfId="0" applyNumberFormat="1" applyFont="1" applyFill="1" applyBorder="1" applyAlignment="1" applyProtection="1">
      <alignment horizontal="right" vertical="center" wrapText="1"/>
      <protection locked="0"/>
    </xf>
    <xf numFmtId="166" fontId="7" fillId="4" borderId="0" xfId="0" applyNumberFormat="1" applyFont="1" applyFill="1" applyBorder="1" applyAlignment="1" applyProtection="1">
      <alignment horizontal="right" vertical="center" wrapText="1"/>
      <protection locked="0"/>
    </xf>
    <xf numFmtId="166" fontId="7" fillId="4" borderId="12" xfId="0" applyNumberFormat="1" applyFont="1" applyFill="1" applyBorder="1" applyAlignment="1" applyProtection="1">
      <alignment horizontal="right" vertical="center"/>
      <protection locked="0"/>
    </xf>
    <xf numFmtId="166" fontId="7" fillId="4" borderId="0" xfId="0" applyNumberFormat="1" applyFont="1" applyFill="1" applyBorder="1" applyAlignment="1" applyProtection="1">
      <alignment horizontal="right" vertical="center"/>
      <protection locked="0"/>
    </xf>
    <xf numFmtId="166" fontId="7" fillId="4" borderId="7" xfId="0" applyNumberFormat="1" applyFont="1" applyFill="1" applyBorder="1" applyAlignment="1" applyProtection="1">
      <alignment horizontal="right" vertical="center" wrapText="1"/>
      <protection locked="0"/>
    </xf>
    <xf numFmtId="166" fontId="7" fillId="4" borderId="8" xfId="0" applyNumberFormat="1" applyFont="1" applyFill="1" applyBorder="1" applyAlignment="1" applyProtection="1">
      <alignment horizontal="right" vertical="center"/>
    </xf>
    <xf numFmtId="166" fontId="7" fillId="4" borderId="0" xfId="0" applyNumberFormat="1" applyFont="1" applyFill="1" applyBorder="1" applyAlignment="1" applyProtection="1">
      <alignment horizontal="right" vertical="center"/>
    </xf>
    <xf numFmtId="0" fontId="7" fillId="4" borderId="0" xfId="0" applyFont="1" applyFill="1" applyBorder="1" applyProtection="1"/>
    <xf numFmtId="166" fontId="8" fillId="3" borderId="6" xfId="0" applyNumberFormat="1" applyFont="1" applyFill="1" applyBorder="1" applyAlignment="1" applyProtection="1">
      <alignment horizontal="right" vertical="center"/>
    </xf>
    <xf numFmtId="166" fontId="9" fillId="3" borderId="4" xfId="0" applyNumberFormat="1" applyFont="1" applyFill="1" applyBorder="1"/>
    <xf numFmtId="2" fontId="9" fillId="0" borderId="4" xfId="0" applyNumberFormat="1" applyFont="1" applyBorder="1" applyAlignment="1">
      <alignment horizontal="center" vertical="center"/>
    </xf>
    <xf numFmtId="0" fontId="20" fillId="3" borderId="0" xfId="0" applyFont="1" applyFill="1" applyProtection="1"/>
    <xf numFmtId="0" fontId="10" fillId="3" borderId="0" xfId="0" applyFont="1" applyFill="1" applyAlignment="1" applyProtection="1">
      <alignment horizontal="center" vertical="center" wrapText="1"/>
    </xf>
    <xf numFmtId="0" fontId="26" fillId="0" borderId="0" xfId="0" applyFont="1" applyFill="1" applyAlignment="1" applyProtection="1">
      <alignment wrapText="1"/>
    </xf>
    <xf numFmtId="0" fontId="26" fillId="0" borderId="0" xfId="0" applyFont="1" applyAlignment="1" applyProtection="1">
      <alignment wrapText="1"/>
    </xf>
    <xf numFmtId="0" fontId="25" fillId="0" borderId="0" xfId="0" applyFont="1" applyFill="1" applyAlignment="1" applyProtection="1">
      <alignment horizontal="center" vertical="center" wrapText="1"/>
    </xf>
    <xf numFmtId="0" fontId="26"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21" fillId="0" borderId="0" xfId="0" applyFont="1" applyAlignment="1" applyProtection="1">
      <alignment horizontal="center" vertical="center" wrapText="1"/>
    </xf>
    <xf numFmtId="0" fontId="25" fillId="3" borderId="0" xfId="0" applyFont="1" applyFill="1" applyAlignment="1" applyProtection="1">
      <alignment horizontal="center" vertical="center" wrapText="1"/>
    </xf>
    <xf numFmtId="0" fontId="26" fillId="0" borderId="0" xfId="0" quotePrefix="1" applyFont="1" applyFill="1" applyAlignment="1" applyProtection="1">
      <alignment horizontal="center" wrapText="1"/>
    </xf>
    <xf numFmtId="0" fontId="26" fillId="0" borderId="0" xfId="0" applyFont="1" applyAlignment="1" applyProtection="1">
      <alignment horizontal="center" wrapText="1"/>
    </xf>
    <xf numFmtId="0" fontId="25" fillId="0" borderId="0" xfId="0" applyFont="1" applyAlignment="1" applyProtection="1">
      <alignment wrapText="1"/>
    </xf>
    <xf numFmtId="166" fontId="25" fillId="0" borderId="0" xfId="0" applyNumberFormat="1" applyFont="1" applyFill="1" applyAlignment="1" applyProtection="1">
      <alignment horizontal="right" vertical="center" wrapText="1"/>
    </xf>
    <xf numFmtId="166" fontId="26" fillId="0" borderId="0" xfId="0" applyNumberFormat="1" applyFont="1" applyFill="1" applyAlignment="1" applyProtection="1">
      <alignment horizontal="center" vertical="center" wrapText="1"/>
    </xf>
    <xf numFmtId="0" fontId="26" fillId="0" borderId="0" xfId="0" applyFont="1" applyAlignment="1" applyProtection="1">
      <alignment vertical="center" wrapText="1"/>
    </xf>
    <xf numFmtId="0" fontId="26" fillId="0" borderId="0" xfId="0" applyFont="1" applyAlignment="1" applyProtection="1">
      <alignment horizontal="right" vertical="center" wrapText="1"/>
    </xf>
    <xf numFmtId="0" fontId="25" fillId="0" borderId="0" xfId="0" applyFont="1" applyAlignment="1" applyProtection="1">
      <alignment vertical="center"/>
    </xf>
    <xf numFmtId="166" fontId="26" fillId="0" borderId="0" xfId="0" applyNumberFormat="1" applyFont="1" applyFill="1" applyAlignment="1" applyProtection="1">
      <alignment horizontal="right" vertical="center" wrapText="1"/>
    </xf>
    <xf numFmtId="166" fontId="26" fillId="0" borderId="0" xfId="0" applyNumberFormat="1" applyFont="1" applyAlignment="1" applyProtection="1">
      <alignment horizontal="right" vertical="center" wrapText="1"/>
    </xf>
    <xf numFmtId="0" fontId="26" fillId="0" borderId="0" xfId="0" applyFont="1" applyFill="1" applyBorder="1" applyAlignment="1" applyProtection="1">
      <alignment horizontal="center" vertical="center" wrapText="1"/>
    </xf>
    <xf numFmtId="166" fontId="26" fillId="5" borderId="1" xfId="0" applyNumberFormat="1" applyFont="1" applyFill="1" applyBorder="1" applyAlignment="1" applyProtection="1">
      <alignment horizontal="right" vertical="center" wrapText="1"/>
      <protection locked="0"/>
    </xf>
    <xf numFmtId="1" fontId="9" fillId="3" borderId="0" xfId="0" applyNumberFormat="1" applyFont="1" applyFill="1" applyBorder="1" applyAlignment="1">
      <alignment horizontal="center" vertical="center"/>
    </xf>
    <xf numFmtId="166" fontId="9" fillId="3" borderId="2" xfId="0" applyNumberFormat="1" applyFont="1" applyFill="1" applyBorder="1" applyAlignment="1">
      <alignment horizontal="left"/>
    </xf>
    <xf numFmtId="166" fontId="9" fillId="3" borderId="2" xfId="0" applyNumberFormat="1" applyFont="1" applyFill="1" applyBorder="1" applyAlignment="1">
      <alignment horizontal="center"/>
    </xf>
    <xf numFmtId="0" fontId="7" fillId="5" borderId="1" xfId="0" applyFont="1" applyFill="1" applyBorder="1" applyAlignment="1" applyProtection="1">
      <alignment horizontal="right" vertical="center"/>
      <protection locked="0"/>
    </xf>
    <xf numFmtId="3" fontId="9" fillId="5" borderId="3" xfId="0" applyNumberFormat="1" applyFont="1" applyFill="1" applyBorder="1" applyAlignment="1" applyProtection="1">
      <alignment horizontal="right" vertical="center" wrapText="1"/>
      <protection locked="0"/>
    </xf>
    <xf numFmtId="3" fontId="9" fillId="5" borderId="1" xfId="0" applyNumberFormat="1" applyFont="1" applyFill="1" applyBorder="1" applyAlignment="1" applyProtection="1">
      <alignment horizontal="right" vertical="center" wrapText="1"/>
      <protection locked="0"/>
    </xf>
    <xf numFmtId="0" fontId="7" fillId="3" borderId="0" xfId="0" applyFont="1" applyFill="1" applyAlignment="1" applyProtection="1">
      <alignment horizontal="center"/>
      <protection locked="0"/>
    </xf>
    <xf numFmtId="0" fontId="8" fillId="3" borderId="0" xfId="0" applyFont="1" applyFill="1" applyAlignment="1" applyProtection="1">
      <alignment horizontal="center" vertical="center" wrapText="1"/>
    </xf>
    <xf numFmtId="0" fontId="7" fillId="3" borderId="0" xfId="0" applyFont="1" applyFill="1" applyAlignment="1">
      <alignment horizontal="center"/>
    </xf>
    <xf numFmtId="0" fontId="27" fillId="5" borderId="1" xfId="0" applyFont="1" applyFill="1" applyBorder="1" applyAlignment="1" applyProtection="1">
      <alignment wrapText="1"/>
      <protection locked="0"/>
    </xf>
    <xf numFmtId="0" fontId="0" fillId="3" borderId="0" xfId="0" applyFill="1" applyAlignment="1"/>
    <xf numFmtId="0" fontId="25" fillId="0" borderId="0" xfId="0" applyFont="1" applyAlignment="1" applyProtection="1">
      <alignment vertical="center" wrapText="1"/>
    </xf>
    <xf numFmtId="166" fontId="8" fillId="4" borderId="0" xfId="0" applyNumberFormat="1" applyFont="1" applyFill="1" applyBorder="1" applyAlignment="1" applyProtection="1">
      <alignment horizontal="right" vertical="center" wrapText="1"/>
    </xf>
    <xf numFmtId="166" fontId="8" fillId="4" borderId="0" xfId="0" applyNumberFormat="1" applyFont="1" applyFill="1" applyBorder="1" applyAlignment="1" applyProtection="1">
      <alignment horizontal="right" vertical="center"/>
    </xf>
    <xf numFmtId="0" fontId="25" fillId="0" borderId="0" xfId="0" applyFont="1" applyAlignment="1" applyProtection="1">
      <alignment horizontal="left" wrapText="1"/>
    </xf>
    <xf numFmtId="0" fontId="7" fillId="3" borderId="0" xfId="0" applyFont="1" applyFill="1" applyAlignment="1" applyProtection="1">
      <alignment vertical="top"/>
    </xf>
    <xf numFmtId="0" fontId="8" fillId="3" borderId="0" xfId="0" applyFont="1" applyFill="1" applyAlignment="1" applyProtection="1">
      <alignment horizontal="center" vertical="center" wrapText="1"/>
    </xf>
    <xf numFmtId="166" fontId="30" fillId="5" borderId="1" xfId="0" applyNumberFormat="1" applyFont="1" applyFill="1" applyBorder="1" applyAlignment="1" applyProtection="1">
      <alignment horizontal="right"/>
      <protection locked="0"/>
    </xf>
    <xf numFmtId="166" fontId="30" fillId="0" borderId="1" xfId="0" applyNumberFormat="1" applyFont="1" applyFill="1" applyBorder="1" applyAlignment="1" applyProtection="1">
      <alignment horizontal="right"/>
    </xf>
    <xf numFmtId="0" fontId="30" fillId="0" borderId="0" xfId="0" applyFont="1" applyFill="1" applyAlignment="1" applyProtection="1">
      <alignment horizontal="right"/>
    </xf>
    <xf numFmtId="166" fontId="26" fillId="0" borderId="0" xfId="0" applyNumberFormat="1" applyFont="1" applyFill="1" applyBorder="1" applyAlignment="1" applyProtection="1">
      <alignment vertical="center" wrapText="1"/>
    </xf>
    <xf numFmtId="164" fontId="26" fillId="0" borderId="0" xfId="0" applyNumberFormat="1" applyFont="1" applyBorder="1" applyAlignment="1" applyProtection="1">
      <alignment horizontal="center" vertical="center" wrapText="1"/>
    </xf>
    <xf numFmtId="164" fontId="26" fillId="0" borderId="0" xfId="0" applyNumberFormat="1" applyFont="1" applyFill="1" applyAlignment="1" applyProtection="1">
      <alignment wrapText="1"/>
    </xf>
    <xf numFmtId="164" fontId="7" fillId="3" borderId="0" xfId="0" applyNumberFormat="1" applyFont="1" applyFill="1"/>
    <xf numFmtId="0" fontId="11" fillId="3" borderId="0" xfId="0" applyFont="1" applyFill="1" applyProtection="1"/>
    <xf numFmtId="0" fontId="18" fillId="3" borderId="0" xfId="0" applyFont="1" applyFill="1" applyProtection="1"/>
    <xf numFmtId="6" fontId="17" fillId="3" borderId="0" xfId="0" quotePrefix="1" applyNumberFormat="1" applyFont="1" applyFill="1" applyAlignment="1" applyProtection="1">
      <alignment horizontal="center" vertical="center"/>
    </xf>
    <xf numFmtId="6" fontId="17" fillId="3" borderId="0" xfId="0" applyNumberFormat="1" applyFont="1" applyFill="1" applyAlignment="1" applyProtection="1">
      <alignment horizontal="center"/>
    </xf>
    <xf numFmtId="0" fontId="11" fillId="3" borderId="0" xfId="0" applyFont="1" applyFill="1" applyAlignment="1" applyProtection="1">
      <alignment horizontal="center" vertical="center"/>
    </xf>
    <xf numFmtId="164" fontId="18" fillId="3" borderId="0" xfId="0" applyNumberFormat="1" applyFont="1" applyFill="1" applyProtection="1"/>
    <xf numFmtId="3" fontId="11" fillId="3" borderId="6" xfId="0" applyNumberFormat="1" applyFont="1" applyFill="1" applyBorder="1" applyAlignment="1" applyProtection="1">
      <alignment horizontal="right" vertical="center"/>
    </xf>
    <xf numFmtId="3" fontId="11" fillId="3" borderId="0" xfId="0" applyNumberFormat="1" applyFont="1" applyFill="1" applyAlignment="1" applyProtection="1">
      <alignment horizontal="right" vertical="center"/>
    </xf>
    <xf numFmtId="3" fontId="11" fillId="3" borderId="0" xfId="0" applyNumberFormat="1" applyFont="1" applyFill="1" applyBorder="1" applyProtection="1"/>
    <xf numFmtId="0" fontId="19" fillId="3" borderId="0" xfId="0" applyFont="1" applyFill="1" applyProtection="1"/>
    <xf numFmtId="166" fontId="30" fillId="5" borderId="10" xfId="0" applyNumberFormat="1" applyFont="1" applyFill="1" applyBorder="1" applyAlignment="1" applyProtection="1">
      <alignment horizontal="right"/>
      <protection locked="0"/>
    </xf>
    <xf numFmtId="49" fontId="9" fillId="0" borderId="0" xfId="0" applyNumberFormat="1" applyFont="1" applyAlignment="1" applyProtection="1">
      <alignment wrapText="1"/>
    </xf>
    <xf numFmtId="0" fontId="31" fillId="0" borderId="0" xfId="0" applyFont="1" applyAlignment="1" applyProtection="1">
      <alignment horizontal="center" wrapText="1"/>
    </xf>
    <xf numFmtId="0" fontId="9" fillId="0" borderId="0" xfId="0" applyFont="1" applyProtection="1"/>
    <xf numFmtId="0" fontId="31" fillId="0" borderId="0" xfId="0" quotePrefix="1" applyFont="1" applyAlignment="1" applyProtection="1">
      <alignment horizontal="center" wrapText="1"/>
    </xf>
    <xf numFmtId="49" fontId="30" fillId="0" borderId="0" xfId="0" applyNumberFormat="1" applyFont="1" applyAlignment="1" applyProtection="1">
      <alignment wrapText="1"/>
    </xf>
    <xf numFmtId="0" fontId="30" fillId="0" borderId="0" xfId="0" applyFont="1" applyBorder="1" applyAlignment="1" applyProtection="1">
      <alignment horizontal="right"/>
    </xf>
    <xf numFmtId="0" fontId="30" fillId="0" borderId="0" xfId="0" applyFont="1" applyAlignment="1" applyProtection="1">
      <alignment horizontal="right"/>
    </xf>
    <xf numFmtId="0" fontId="30" fillId="0" borderId="0" xfId="0" applyFont="1" applyProtection="1"/>
    <xf numFmtId="49" fontId="32" fillId="0" borderId="0" xfId="0" applyNumberFormat="1" applyFont="1" applyAlignment="1" applyProtection="1">
      <alignment wrapText="1"/>
    </xf>
    <xf numFmtId="49" fontId="32" fillId="0" borderId="14" xfId="0" applyNumberFormat="1" applyFont="1" applyBorder="1" applyAlignment="1" applyProtection="1">
      <alignment wrapText="1"/>
    </xf>
    <xf numFmtId="0" fontId="30" fillId="0" borderId="15" xfId="0" applyFont="1" applyBorder="1" applyProtection="1"/>
    <xf numFmtId="166" fontId="30" fillId="0" borderId="2" xfId="0" applyNumberFormat="1" applyFont="1" applyFill="1" applyBorder="1" applyAlignment="1" applyProtection="1">
      <alignment horizontal="right"/>
    </xf>
    <xf numFmtId="0" fontId="30" fillId="0" borderId="13" xfId="0" applyFont="1" applyBorder="1" applyProtection="1"/>
    <xf numFmtId="166" fontId="32" fillId="0" borderId="0" xfId="0" applyNumberFormat="1" applyFont="1" applyProtection="1"/>
    <xf numFmtId="166" fontId="25" fillId="0" borderId="17" xfId="0" applyNumberFormat="1" applyFont="1" applyFill="1" applyBorder="1" applyAlignment="1" applyProtection="1">
      <alignment wrapText="1"/>
    </xf>
    <xf numFmtId="166" fontId="25" fillId="0" borderId="13" xfId="0" applyNumberFormat="1" applyFont="1" applyFill="1" applyBorder="1" applyAlignment="1" applyProtection="1">
      <alignment wrapText="1"/>
    </xf>
    <xf numFmtId="0" fontId="26" fillId="0" borderId="0" xfId="0" applyFont="1" applyBorder="1" applyAlignment="1" applyProtection="1">
      <alignment vertical="center" wrapText="1"/>
    </xf>
    <xf numFmtId="166" fontId="26" fillId="0" borderId="0" xfId="0" applyNumberFormat="1" applyFont="1" applyFill="1" applyBorder="1" applyAlignment="1" applyProtection="1">
      <alignment horizontal="right" vertical="center" wrapText="1"/>
    </xf>
    <xf numFmtId="49" fontId="10" fillId="0" borderId="0" xfId="0" applyNumberFormat="1" applyFont="1" applyAlignment="1" applyProtection="1">
      <alignment wrapText="1"/>
    </xf>
    <xf numFmtId="166" fontId="8" fillId="3" borderId="0" xfId="0" applyNumberFormat="1" applyFont="1" applyFill="1" applyBorder="1" applyAlignment="1"/>
    <xf numFmtId="0" fontId="20" fillId="0" borderId="0" xfId="0" applyFont="1" applyFill="1"/>
    <xf numFmtId="0" fontId="8" fillId="3" borderId="0" xfId="0" applyFont="1" applyFill="1" applyAlignment="1" applyProtection="1">
      <alignment horizontal="center" vertical="center" wrapText="1"/>
    </xf>
    <xf numFmtId="6" fontId="8" fillId="3" borderId="0" xfId="0" applyNumberFormat="1" applyFont="1" applyFill="1" applyAlignment="1" applyProtection="1">
      <alignment horizontal="center"/>
    </xf>
    <xf numFmtId="166" fontId="9" fillId="5" borderId="1" xfId="0" applyNumberFormat="1" applyFont="1" applyFill="1" applyBorder="1" applyAlignment="1" applyProtection="1">
      <alignment horizontal="right" vertical="center" wrapText="1"/>
      <protection locked="0"/>
    </xf>
    <xf numFmtId="0" fontId="26" fillId="0" borderId="0" xfId="0" applyFont="1" applyAlignment="1" applyProtection="1">
      <alignment wrapText="1"/>
      <protection locked="0"/>
    </xf>
    <xf numFmtId="49" fontId="30" fillId="0" borderId="0" xfId="0" applyNumberFormat="1" applyFont="1" applyAlignment="1" applyProtection="1">
      <alignment wrapText="1"/>
      <protection locked="0"/>
    </xf>
    <xf numFmtId="164" fontId="9" fillId="3" borderId="4" xfId="0" applyNumberFormat="1" applyFont="1" applyFill="1" applyBorder="1" applyAlignment="1">
      <alignment horizontal="center" vertical="center"/>
    </xf>
    <xf numFmtId="0" fontId="26" fillId="0" borderId="0" xfId="0" applyFont="1" applyFill="1" applyAlignment="1" applyProtection="1">
      <alignment horizontal="left" vertical="center" wrapText="1"/>
    </xf>
    <xf numFmtId="0" fontId="26" fillId="0" borderId="0" xfId="0" applyFont="1" applyFill="1" applyAlignment="1" applyProtection="1">
      <alignment vertical="center" wrapText="1"/>
    </xf>
    <xf numFmtId="0" fontId="24" fillId="0" borderId="0" xfId="0" applyFont="1" applyFill="1" applyAlignment="1" applyProtection="1">
      <alignment vertical="center" wrapText="1"/>
    </xf>
    <xf numFmtId="0" fontId="24" fillId="0" borderId="0" xfId="0" applyFont="1" applyFill="1" applyAlignment="1" applyProtection="1">
      <alignment vertical="center"/>
    </xf>
    <xf numFmtId="0" fontId="26" fillId="0" borderId="0" xfId="0" applyFont="1" applyFill="1" applyBorder="1" applyAlignment="1" applyProtection="1">
      <alignment horizontal="left" vertical="center" wrapText="1"/>
    </xf>
    <xf numFmtId="0" fontId="25" fillId="0" borderId="0" xfId="0" applyFont="1" applyFill="1" applyAlignment="1" applyProtection="1">
      <alignment vertical="center" wrapText="1"/>
    </xf>
    <xf numFmtId="0" fontId="24" fillId="0" borderId="0" xfId="0" applyFont="1" applyFill="1" applyAlignment="1" applyProtection="1">
      <alignment wrapText="1"/>
    </xf>
    <xf numFmtId="3" fontId="9" fillId="0" borderId="2" xfId="0" applyNumberFormat="1" applyFont="1" applyFill="1" applyBorder="1" applyAlignment="1">
      <alignment horizontal="center" vertical="center"/>
    </xf>
    <xf numFmtId="0" fontId="25" fillId="0" borderId="0" xfId="0" applyFont="1" applyAlignment="1" applyProtection="1">
      <alignment horizontal="left" wrapText="1"/>
    </xf>
    <xf numFmtId="0" fontId="25" fillId="0" borderId="0" xfId="0" applyFont="1" applyAlignment="1" applyProtection="1">
      <alignment horizontal="left" vertical="top" wrapText="1"/>
    </xf>
    <xf numFmtId="0" fontId="33" fillId="0" borderId="0" xfId="0" applyFont="1" applyAlignment="1" applyProtection="1">
      <alignment wrapText="1"/>
    </xf>
    <xf numFmtId="0" fontId="26" fillId="0" borderId="0" xfId="0" applyFont="1" applyFill="1" applyBorder="1" applyAlignment="1" applyProtection="1">
      <alignment wrapText="1"/>
    </xf>
    <xf numFmtId="0" fontId="25" fillId="0" borderId="0" xfId="0" applyFont="1" applyFill="1" applyBorder="1" applyAlignment="1" applyProtection="1">
      <alignment horizontal="center" vertical="center" wrapText="1"/>
    </xf>
    <xf numFmtId="0" fontId="26" fillId="0" borderId="0" xfId="0" quotePrefix="1" applyFont="1" applyFill="1" applyBorder="1" applyAlignment="1" applyProtection="1">
      <alignment horizontal="center" wrapText="1"/>
    </xf>
    <xf numFmtId="0" fontId="3" fillId="0" borderId="0" xfId="0" applyFont="1"/>
    <xf numFmtId="0" fontId="3" fillId="3" borderId="8" xfId="0" applyFont="1" applyFill="1" applyBorder="1" applyAlignment="1">
      <alignment vertical="top" wrapText="1"/>
    </xf>
    <xf numFmtId="0" fontId="3" fillId="3" borderId="12" xfId="0" applyFont="1" applyFill="1" applyBorder="1" applyAlignment="1">
      <alignment vertical="top" wrapText="1"/>
    </xf>
    <xf numFmtId="49" fontId="9" fillId="5" borderId="1" xfId="0" applyNumberFormat="1" applyFont="1" applyFill="1" applyBorder="1" applyAlignment="1" applyProtection="1">
      <alignment horizontal="left" vertical="top" wrapText="1"/>
      <protection locked="0"/>
    </xf>
    <xf numFmtId="3" fontId="9" fillId="0" borderId="1" xfId="0" applyNumberFormat="1" applyFont="1" applyFill="1" applyBorder="1" applyAlignment="1" applyProtection="1">
      <alignment horizontal="right" vertical="center" wrapText="1"/>
    </xf>
    <xf numFmtId="0" fontId="30" fillId="3" borderId="0" xfId="0" applyFont="1" applyFill="1" applyProtection="1"/>
    <xf numFmtId="0" fontId="32" fillId="3" borderId="0" xfId="0" applyFont="1" applyFill="1" applyProtection="1"/>
    <xf numFmtId="0" fontId="36" fillId="3" borderId="0" xfId="0" applyFont="1" applyFill="1" applyProtection="1"/>
    <xf numFmtId="166" fontId="9" fillId="0" borderId="1" xfId="0" applyNumberFormat="1" applyFont="1" applyFill="1" applyBorder="1" applyAlignment="1" applyProtection="1">
      <alignment horizontal="right" vertical="center" wrapText="1"/>
    </xf>
    <xf numFmtId="0" fontId="26" fillId="0" borderId="0" xfId="0" applyFont="1" applyBorder="1" applyAlignment="1" applyProtection="1">
      <alignment vertical="center" wrapText="1"/>
      <protection locked="0"/>
    </xf>
    <xf numFmtId="3" fontId="9" fillId="0" borderId="3" xfId="0" applyNumberFormat="1" applyFont="1" applyFill="1" applyBorder="1" applyAlignment="1" applyProtection="1">
      <alignment horizontal="right" vertical="center" wrapText="1"/>
    </xf>
    <xf numFmtId="0" fontId="7" fillId="3" borderId="0" xfId="0" applyFont="1" applyFill="1" applyAlignment="1" applyProtection="1">
      <alignment vertical="top"/>
    </xf>
    <xf numFmtId="166" fontId="26" fillId="0" borderId="1" xfId="0" applyNumberFormat="1" applyFont="1" applyFill="1" applyBorder="1" applyAlignment="1" applyProtection="1">
      <alignment horizontal="right" vertical="center" wrapText="1"/>
    </xf>
    <xf numFmtId="0" fontId="26" fillId="0" borderId="0" xfId="0" applyFont="1" applyFill="1" applyAlignment="1" applyProtection="1">
      <alignment horizontal="right" vertical="center" wrapText="1"/>
    </xf>
    <xf numFmtId="0" fontId="2" fillId="3" borderId="0" xfId="0" applyFont="1" applyFill="1" applyAlignment="1" applyProtection="1"/>
    <xf numFmtId="0" fontId="8" fillId="3" borderId="0" xfId="0" applyFont="1" applyFill="1" applyAlignment="1" applyProtection="1"/>
    <xf numFmtId="164" fontId="7" fillId="3" borderId="0" xfId="0" applyNumberFormat="1" applyFont="1" applyFill="1" applyBorder="1" applyAlignment="1" applyProtection="1"/>
    <xf numFmtId="0" fontId="0" fillId="3" borderId="0" xfId="0" applyFill="1" applyAlignment="1" applyProtection="1"/>
    <xf numFmtId="0" fontId="7" fillId="3" borderId="0" xfId="0" applyFont="1" applyFill="1" applyAlignment="1" applyProtection="1"/>
    <xf numFmtId="166" fontId="8" fillId="3" borderId="0" xfId="0" applyNumberFormat="1" applyFont="1" applyFill="1" applyAlignment="1" applyProtection="1">
      <alignment horizontal="right"/>
    </xf>
    <xf numFmtId="0" fontId="2" fillId="3" borderId="0" xfId="0" applyFont="1" applyFill="1" applyAlignment="1" applyProtection="1">
      <alignment vertical="top"/>
    </xf>
    <xf numFmtId="0" fontId="8" fillId="3" borderId="0" xfId="0" applyFont="1" applyFill="1" applyAlignment="1" applyProtection="1">
      <alignment vertical="top"/>
    </xf>
    <xf numFmtId="166" fontId="8" fillId="3" borderId="0" xfId="0" applyNumberFormat="1" applyFont="1" applyFill="1" applyAlignment="1" applyProtection="1">
      <alignment horizontal="right" vertical="top"/>
    </xf>
    <xf numFmtId="164" fontId="7" fillId="3" borderId="0" xfId="0" applyNumberFormat="1" applyFont="1" applyFill="1" applyBorder="1" applyAlignment="1" applyProtection="1">
      <alignment vertical="top"/>
    </xf>
    <xf numFmtId="0" fontId="0" fillId="3" borderId="0" xfId="0" applyFill="1" applyAlignment="1" applyProtection="1">
      <alignment vertical="top"/>
    </xf>
    <xf numFmtId="166" fontId="7" fillId="3" borderId="0" xfId="0" applyNumberFormat="1" applyFont="1" applyFill="1" applyAlignment="1" applyProtection="1">
      <alignment horizontal="right"/>
    </xf>
    <xf numFmtId="0" fontId="32" fillId="0" borderId="0" xfId="0" applyFont="1"/>
    <xf numFmtId="0" fontId="30" fillId="0" borderId="0" xfId="0" applyFont="1"/>
    <xf numFmtId="0" fontId="30" fillId="0" borderId="0" xfId="0" applyFont="1" applyAlignment="1">
      <alignment vertical="center"/>
    </xf>
    <xf numFmtId="0" fontId="32" fillId="0" borderId="0" xfId="0" applyFont="1" applyAlignment="1">
      <alignment horizontal="center" wrapText="1"/>
    </xf>
    <xf numFmtId="0" fontId="32" fillId="0" borderId="0" xfId="0" applyFont="1" applyAlignment="1" applyProtection="1">
      <alignment horizontal="left" vertical="center"/>
    </xf>
    <xf numFmtId="0" fontId="32" fillId="0" borderId="0" xfId="0" applyFont="1" applyAlignment="1" applyProtection="1">
      <alignment horizontal="center" vertical="center" wrapText="1"/>
    </xf>
    <xf numFmtId="0" fontId="32" fillId="0" borderId="0" xfId="0" applyFont="1" applyAlignment="1">
      <alignment horizontal="center" vertical="center" wrapText="1"/>
    </xf>
    <xf numFmtId="0" fontId="32" fillId="0" borderId="0" xfId="0" quotePrefix="1" applyFont="1" applyAlignment="1">
      <alignment horizontal="center"/>
    </xf>
    <xf numFmtId="0" fontId="32" fillId="0" borderId="0" xfId="0" quotePrefix="1" applyFont="1" applyAlignment="1" applyProtection="1">
      <alignment horizontal="center" vertical="center"/>
    </xf>
    <xf numFmtId="0" fontId="32" fillId="0" borderId="0" xfId="0" applyFont="1" applyAlignment="1" applyProtection="1">
      <alignment horizontal="center" vertical="center"/>
    </xf>
    <xf numFmtId="0" fontId="30" fillId="0" borderId="0" xfId="0" applyFont="1" applyAlignment="1">
      <alignment horizontal="right"/>
    </xf>
    <xf numFmtId="0" fontId="30" fillId="0" borderId="0" xfId="0" applyFont="1" applyAlignment="1" applyProtection="1">
      <alignment horizontal="left" wrapText="1"/>
      <protection locked="0"/>
    </xf>
    <xf numFmtId="0" fontId="30" fillId="0" borderId="0" xfId="0" applyFont="1" applyAlignment="1"/>
    <xf numFmtId="166" fontId="30" fillId="0" borderId="0" xfId="0" applyNumberFormat="1" applyFont="1" applyAlignment="1"/>
    <xf numFmtId="167" fontId="37" fillId="0" borderId="0" xfId="0" applyNumberFormat="1" applyFont="1" applyAlignment="1" applyProtection="1">
      <alignment horizontal="center"/>
    </xf>
    <xf numFmtId="0" fontId="30" fillId="0" borderId="0" xfId="0" applyFont="1" applyFill="1" applyBorder="1"/>
    <xf numFmtId="0" fontId="32" fillId="0" borderId="0" xfId="0" applyFont="1" applyFill="1" applyBorder="1" applyAlignment="1">
      <alignment horizontal="center" wrapText="1"/>
    </xf>
    <xf numFmtId="0" fontId="32" fillId="0" borderId="0" xfId="0" quotePrefix="1" applyFont="1" applyFill="1" applyBorder="1" applyAlignment="1">
      <alignment horizontal="center"/>
    </xf>
    <xf numFmtId="0" fontId="30" fillId="0" borderId="0" xfId="0" applyFont="1" applyFill="1" applyBorder="1" applyAlignment="1">
      <alignment horizontal="center"/>
    </xf>
    <xf numFmtId="166" fontId="30" fillId="0" borderId="0" xfId="0" applyNumberFormat="1" applyFont="1" applyFill="1" applyBorder="1" applyAlignment="1">
      <alignment horizontal="center"/>
    </xf>
    <xf numFmtId="0" fontId="30" fillId="0" borderId="0" xfId="0" applyFont="1" applyFill="1" applyBorder="1" applyAlignment="1"/>
    <xf numFmtId="166" fontId="30" fillId="0" borderId="0" xfId="0" applyNumberFormat="1" applyFont="1" applyFill="1" applyBorder="1" applyAlignment="1" applyProtection="1">
      <alignment horizontal="center"/>
      <protection locked="0"/>
    </xf>
    <xf numFmtId="166" fontId="32" fillId="0" borderId="0" xfId="0" applyNumberFormat="1" applyFont="1" applyFill="1" applyBorder="1" applyAlignment="1">
      <alignment horizontal="center"/>
    </xf>
    <xf numFmtId="0" fontId="30" fillId="0" borderId="1" xfId="0" applyFont="1" applyBorder="1" applyAlignment="1">
      <alignment horizontal="right"/>
    </xf>
    <xf numFmtId="166" fontId="30" fillId="0" borderId="17" xfId="0" applyNumberFormat="1" applyFont="1" applyBorder="1" applyAlignment="1">
      <alignment horizontal="right"/>
    </xf>
    <xf numFmtId="166" fontId="32" fillId="0" borderId="5" xfId="0" applyNumberFormat="1" applyFont="1" applyBorder="1" applyAlignment="1">
      <alignment horizontal="right"/>
    </xf>
    <xf numFmtId="166" fontId="30" fillId="0" borderId="5" xfId="0" applyNumberFormat="1" applyFont="1" applyBorder="1" applyAlignment="1">
      <alignment horizontal="right"/>
    </xf>
    <xf numFmtId="166" fontId="30" fillId="0" borderId="0" xfId="0" applyNumberFormat="1" applyFont="1" applyAlignment="1">
      <alignment horizontal="right"/>
    </xf>
    <xf numFmtId="0" fontId="32" fillId="0" borderId="0" xfId="0" applyFont="1" applyAlignment="1"/>
    <xf numFmtId="166" fontId="30" fillId="0" borderId="0" xfId="0" applyNumberFormat="1" applyFont="1" applyFill="1" applyBorder="1" applyAlignment="1" applyProtection="1">
      <alignment horizontal="center"/>
    </xf>
    <xf numFmtId="166" fontId="30" fillId="0" borderId="0" xfId="0" applyNumberFormat="1" applyFont="1" applyAlignment="1" applyProtection="1"/>
    <xf numFmtId="0" fontId="30" fillId="2" borderId="3" xfId="0" applyFont="1" applyFill="1" applyBorder="1" applyAlignment="1" applyProtection="1">
      <alignment horizontal="center"/>
    </xf>
    <xf numFmtId="0" fontId="0" fillId="0" borderId="0" xfId="0" applyProtection="1"/>
    <xf numFmtId="6" fontId="30" fillId="2" borderId="2" xfId="0" quotePrefix="1" applyNumberFormat="1" applyFont="1" applyFill="1" applyBorder="1" applyAlignment="1" applyProtection="1">
      <alignment horizontal="center" vertical="top"/>
    </xf>
    <xf numFmtId="0" fontId="40" fillId="3" borderId="18" xfId="0" applyFont="1" applyFill="1" applyBorder="1" applyAlignment="1" applyProtection="1">
      <alignment vertical="center"/>
    </xf>
    <xf numFmtId="0" fontId="39" fillId="3" borderId="19" xfId="0" applyFont="1" applyFill="1" applyBorder="1" applyAlignment="1" applyProtection="1">
      <alignment vertical="center"/>
    </xf>
    <xf numFmtId="0" fontId="39" fillId="3" borderId="8" xfId="0" applyFont="1" applyFill="1" applyBorder="1" applyAlignment="1" applyProtection="1">
      <alignment vertical="center"/>
    </xf>
    <xf numFmtId="0" fontId="39" fillId="3" borderId="10" xfId="0" applyFont="1" applyFill="1" applyBorder="1" applyAlignment="1" applyProtection="1">
      <alignment vertical="center"/>
    </xf>
    <xf numFmtId="0" fontId="20" fillId="6" borderId="0" xfId="0" applyFont="1" applyFill="1" applyProtection="1"/>
    <xf numFmtId="0" fontId="40" fillId="3" borderId="18" xfId="0" applyFont="1" applyFill="1" applyBorder="1" applyAlignment="1" applyProtection="1">
      <alignment vertical="center"/>
      <protection locked="0"/>
    </xf>
    <xf numFmtId="0" fontId="40" fillId="3" borderId="9" xfId="0" applyFont="1" applyFill="1" applyBorder="1" applyAlignment="1" applyProtection="1">
      <alignment vertical="center"/>
      <protection locked="0"/>
    </xf>
    <xf numFmtId="0" fontId="27" fillId="0" borderId="0" xfId="0" applyFont="1"/>
    <xf numFmtId="166" fontId="26" fillId="0" borderId="2" xfId="0" applyNumberFormat="1" applyFont="1" applyFill="1" applyBorder="1" applyAlignment="1" applyProtection="1">
      <alignment horizontal="right" vertical="center" wrapText="1"/>
    </xf>
    <xf numFmtId="0" fontId="9" fillId="0" borderId="0" xfId="0" applyFont="1" applyBorder="1" applyProtection="1"/>
    <xf numFmtId="0" fontId="9" fillId="0" borderId="20" xfId="0" applyFont="1" applyBorder="1" applyProtection="1"/>
    <xf numFmtId="0" fontId="30" fillId="0" borderId="0" xfId="2" applyFont="1" applyAlignment="1"/>
    <xf numFmtId="0" fontId="30" fillId="0" borderId="0" xfId="2" applyFont="1" applyAlignment="1" applyProtection="1">
      <alignment horizontal="center" vertical="center"/>
    </xf>
    <xf numFmtId="49" fontId="30" fillId="0" borderId="0" xfId="2" applyNumberFormat="1" applyFont="1" applyAlignment="1" applyProtection="1">
      <alignment horizontal="center" vertical="center"/>
    </xf>
    <xf numFmtId="0" fontId="30" fillId="0" borderId="0" xfId="2" applyFont="1"/>
    <xf numFmtId="0" fontId="25" fillId="0" borderId="0" xfId="2" applyFont="1" applyAlignment="1">
      <alignment horizontal="left"/>
    </xf>
    <xf numFmtId="49" fontId="32" fillId="3" borderId="0" xfId="2" applyNumberFormat="1" applyFont="1" applyFill="1" applyProtection="1"/>
    <xf numFmtId="0" fontId="30" fillId="0" borderId="0" xfId="2" applyFont="1" applyAlignment="1">
      <alignment vertical="center"/>
    </xf>
    <xf numFmtId="0" fontId="32" fillId="0" borderId="0" xfId="2" applyFont="1" applyAlignment="1">
      <alignment vertical="center"/>
    </xf>
    <xf numFmtId="0" fontId="32" fillId="0" borderId="0" xfId="2" applyFont="1" applyAlignment="1" applyProtection="1">
      <alignment horizontal="center" vertical="center" wrapText="1"/>
    </xf>
    <xf numFmtId="49" fontId="32" fillId="0" borderId="0" xfId="2" applyNumberFormat="1" applyFont="1" applyAlignment="1">
      <alignment horizontal="center" vertical="center" wrapText="1"/>
    </xf>
    <xf numFmtId="0" fontId="32" fillId="0" borderId="0" xfId="2" quotePrefix="1" applyFont="1" applyAlignment="1" applyProtection="1">
      <alignment horizontal="center" vertical="center"/>
    </xf>
    <xf numFmtId="0" fontId="32" fillId="0" borderId="0" xfId="2" applyFont="1" applyAlignment="1" applyProtection="1">
      <alignment horizontal="center" vertical="center"/>
    </xf>
    <xf numFmtId="49" fontId="32" fillId="0" borderId="0" xfId="2" applyNumberFormat="1" applyFont="1" applyAlignment="1">
      <alignment horizontal="center" wrapText="1"/>
    </xf>
    <xf numFmtId="0" fontId="32" fillId="0" borderId="0" xfId="2" applyFont="1"/>
    <xf numFmtId="0" fontId="32" fillId="0" borderId="0" xfId="2" applyFont="1" applyAlignment="1">
      <alignment vertical="top"/>
    </xf>
    <xf numFmtId="0" fontId="30" fillId="0" borderId="0" xfId="2" applyFont="1" applyAlignment="1">
      <alignment horizontal="left" vertical="center"/>
    </xf>
    <xf numFmtId="166" fontId="30" fillId="0" borderId="0" xfId="2" applyNumberFormat="1" applyFont="1" applyAlignment="1" applyProtection="1">
      <alignment horizontal="center" vertical="center"/>
    </xf>
    <xf numFmtId="166" fontId="30" fillId="0" borderId="0" xfId="2" applyNumberFormat="1" applyFont="1" applyFill="1" applyBorder="1" applyAlignment="1" applyProtection="1">
      <alignment horizontal="center" vertical="center"/>
    </xf>
    <xf numFmtId="167" fontId="37" fillId="0" borderId="0" xfId="2" applyNumberFormat="1" applyFont="1" applyAlignment="1" applyProtection="1">
      <alignment horizontal="center" vertical="center"/>
    </xf>
    <xf numFmtId="49" fontId="30" fillId="0" borderId="0" xfId="2" applyNumberFormat="1" applyFont="1" applyFill="1" applyAlignment="1" applyProtection="1">
      <alignment horizontal="center" vertical="center" wrapText="1"/>
    </xf>
    <xf numFmtId="0" fontId="30" fillId="0" borderId="0" xfId="2" applyFont="1" applyAlignment="1">
      <alignment horizontal="left"/>
    </xf>
    <xf numFmtId="166" fontId="30" fillId="5" borderId="1" xfId="2" applyNumberFormat="1" applyFont="1" applyFill="1" applyBorder="1" applyAlignment="1" applyProtection="1">
      <alignment horizontal="center"/>
      <protection locked="0"/>
    </xf>
    <xf numFmtId="166" fontId="30" fillId="0" borderId="1" xfId="2" applyNumberFormat="1" applyFont="1" applyFill="1" applyBorder="1" applyAlignment="1" applyProtection="1">
      <alignment horizontal="center"/>
    </xf>
    <xf numFmtId="166" fontId="30" fillId="0" borderId="0" xfId="2" applyNumberFormat="1" applyFont="1" applyFill="1" applyBorder="1" applyAlignment="1" applyProtection="1">
      <alignment horizontal="center"/>
    </xf>
    <xf numFmtId="49" fontId="30" fillId="0" borderId="0" xfId="2" applyNumberFormat="1" applyFont="1" applyFill="1" applyBorder="1" applyAlignment="1" applyProtection="1">
      <alignment horizontal="left" wrapText="1"/>
      <protection locked="0"/>
    </xf>
    <xf numFmtId="0" fontId="32" fillId="0" borderId="0" xfId="2" applyFont="1" applyAlignment="1"/>
    <xf numFmtId="166" fontId="32" fillId="0" borderId="5" xfId="2" applyNumberFormat="1" applyFont="1" applyBorder="1" applyAlignment="1">
      <alignment horizontal="center" vertical="center"/>
    </xf>
    <xf numFmtId="166" fontId="32" fillId="0" borderId="5" xfId="2" applyNumberFormat="1" applyFont="1" applyFill="1" applyBorder="1" applyAlignment="1" applyProtection="1">
      <alignment horizontal="center" vertical="center"/>
    </xf>
    <xf numFmtId="49" fontId="32" fillId="0" borderId="0" xfId="2" applyNumberFormat="1" applyFont="1" applyFill="1" applyBorder="1" applyAlignment="1" applyProtection="1">
      <alignment horizontal="left" wrapText="1"/>
      <protection locked="0"/>
    </xf>
    <xf numFmtId="166" fontId="32" fillId="0" borderId="0" xfId="2" applyNumberFormat="1" applyFont="1" applyFill="1" applyBorder="1" applyAlignment="1" applyProtection="1">
      <alignment horizontal="center" vertical="center"/>
    </xf>
    <xf numFmtId="0" fontId="30" fillId="0" borderId="0" xfId="2" quotePrefix="1" applyFont="1" applyAlignment="1">
      <alignment horizontal="left"/>
    </xf>
    <xf numFmtId="0" fontId="30" fillId="0" borderId="0" xfId="2" applyFont="1" applyAlignment="1">
      <alignment horizontal="left" vertical="top"/>
    </xf>
    <xf numFmtId="0" fontId="30" fillId="0" borderId="0" xfId="2" applyFont="1" applyAlignment="1">
      <alignment vertical="top"/>
    </xf>
    <xf numFmtId="0" fontId="30" fillId="0" borderId="0" xfId="2" applyFont="1" applyAlignment="1">
      <alignment wrapText="1"/>
    </xf>
    <xf numFmtId="166" fontId="30" fillId="0" borderId="0" xfId="2" applyNumberFormat="1" applyFont="1" applyFill="1" applyAlignment="1" applyProtection="1">
      <alignment horizontal="center" vertical="center"/>
    </xf>
    <xf numFmtId="0" fontId="30" fillId="0" borderId="0" xfId="2" applyFont="1" applyAlignment="1">
      <alignment horizontal="left" wrapText="1"/>
    </xf>
    <xf numFmtId="49" fontId="32" fillId="0" borderId="0" xfId="2" applyNumberFormat="1" applyFont="1" applyBorder="1" applyAlignment="1" applyProtection="1">
      <alignment horizontal="left" wrapText="1"/>
      <protection locked="0"/>
    </xf>
    <xf numFmtId="0" fontId="30" fillId="0" borderId="0" xfId="2" applyFont="1" applyFill="1" applyAlignment="1" applyProtection="1">
      <alignment horizontal="center" vertical="center"/>
    </xf>
    <xf numFmtId="49" fontId="30" fillId="0" borderId="0" xfId="2" applyNumberFormat="1" applyFont="1" applyAlignment="1" applyProtection="1">
      <alignment horizontal="left" wrapText="1"/>
      <protection locked="0"/>
    </xf>
    <xf numFmtId="166" fontId="30" fillId="5" borderId="3" xfId="2" applyNumberFormat="1" applyFont="1" applyFill="1" applyBorder="1" applyAlignment="1" applyProtection="1">
      <alignment horizontal="center"/>
      <protection locked="0"/>
    </xf>
    <xf numFmtId="166" fontId="30" fillId="0" borderId="5" xfId="2" applyNumberFormat="1" applyFont="1" applyFill="1" applyBorder="1" applyAlignment="1" applyProtection="1">
      <alignment horizontal="center" vertical="center"/>
    </xf>
    <xf numFmtId="49" fontId="30" fillId="0" borderId="0" xfId="2" applyNumberFormat="1" applyFont="1" applyAlignment="1" applyProtection="1">
      <alignment horizontal="center" vertical="center" wrapText="1"/>
    </xf>
    <xf numFmtId="0" fontId="25" fillId="0" borderId="0" xfId="2" applyFont="1" applyAlignment="1" applyProtection="1">
      <alignment horizontal="left" vertical="center"/>
    </xf>
    <xf numFmtId="0" fontId="30" fillId="0" borderId="0" xfId="2" applyFont="1" applyProtection="1"/>
    <xf numFmtId="0" fontId="30" fillId="0" borderId="0" xfId="2" applyFont="1" applyAlignment="1" applyProtection="1">
      <alignment horizontal="center"/>
    </xf>
    <xf numFmtId="0" fontId="32" fillId="0" borderId="0" xfId="2" applyFont="1" applyAlignment="1" applyProtection="1">
      <alignment vertical="center"/>
    </xf>
    <xf numFmtId="0" fontId="32" fillId="3" borderId="0" xfId="2" applyFont="1" applyFill="1" applyProtection="1"/>
    <xf numFmtId="0" fontId="30" fillId="0" borderId="0" xfId="2" applyFont="1" applyAlignment="1" applyProtection="1">
      <alignment vertical="center"/>
    </xf>
    <xf numFmtId="0" fontId="32" fillId="0" borderId="0" xfId="2" quotePrefix="1" applyFont="1" applyAlignment="1" applyProtection="1">
      <alignment horizontal="center"/>
    </xf>
    <xf numFmtId="0" fontId="32" fillId="0" borderId="0" xfId="2" applyFont="1" applyAlignment="1" applyProtection="1">
      <alignment horizontal="center"/>
    </xf>
    <xf numFmtId="0" fontId="32" fillId="0" borderId="0" xfId="2" applyFont="1" applyAlignment="1" applyProtection="1">
      <alignment horizontal="center" wrapText="1"/>
    </xf>
    <xf numFmtId="0" fontId="32" fillId="0" borderId="0" xfId="2" applyFont="1" applyProtection="1"/>
    <xf numFmtId="0" fontId="30" fillId="0" borderId="0" xfId="2" applyFont="1" applyAlignment="1">
      <alignment horizontal="center"/>
    </xf>
    <xf numFmtId="167" fontId="31" fillId="0" borderId="0" xfId="2" applyNumberFormat="1" applyFont="1" applyAlignment="1" applyProtection="1">
      <alignment horizontal="center"/>
    </xf>
    <xf numFmtId="166" fontId="30" fillId="0" borderId="0" xfId="2" applyNumberFormat="1" applyFont="1" applyFill="1" applyBorder="1" applyAlignment="1" applyProtection="1">
      <alignment horizontal="left" wrapText="1"/>
      <protection locked="0"/>
    </xf>
    <xf numFmtId="0" fontId="30" fillId="0" borderId="0" xfId="2" applyFont="1" applyProtection="1">
      <protection locked="0"/>
    </xf>
    <xf numFmtId="0" fontId="30" fillId="0" borderId="0" xfId="2" applyFont="1" applyFill="1" applyAlignment="1" applyProtection="1">
      <alignment vertical="center"/>
    </xf>
    <xf numFmtId="0" fontId="32" fillId="0" borderId="0" xfId="2" applyFont="1" applyAlignment="1">
      <alignment wrapText="1"/>
    </xf>
    <xf numFmtId="166" fontId="32" fillId="0" borderId="5" xfId="2" applyNumberFormat="1" applyFont="1" applyBorder="1" applyAlignment="1">
      <alignment horizontal="center"/>
    </xf>
    <xf numFmtId="166" fontId="32" fillId="0" borderId="0" xfId="2" applyNumberFormat="1" applyFont="1" applyFill="1" applyBorder="1" applyAlignment="1" applyProtection="1">
      <alignment horizontal="left" wrapText="1"/>
      <protection locked="0"/>
    </xf>
    <xf numFmtId="166" fontId="30" fillId="0" borderId="0" xfId="2" applyNumberFormat="1" applyFont="1" applyAlignment="1">
      <alignment horizontal="center"/>
    </xf>
    <xf numFmtId="0" fontId="30" fillId="0" borderId="0" xfId="2" applyFont="1" applyBorder="1" applyProtection="1">
      <protection locked="0"/>
    </xf>
    <xf numFmtId="166" fontId="32" fillId="0" borderId="0" xfId="2" applyNumberFormat="1" applyFont="1" applyBorder="1" applyAlignment="1">
      <alignment horizontal="center"/>
    </xf>
    <xf numFmtId="0" fontId="32" fillId="0" borderId="14" xfId="2" applyFont="1" applyBorder="1"/>
    <xf numFmtId="0" fontId="32" fillId="0" borderId="15" xfId="2" applyFont="1" applyBorder="1"/>
    <xf numFmtId="166" fontId="32" fillId="0" borderId="15" xfId="2" applyNumberFormat="1" applyFont="1" applyBorder="1" applyAlignment="1">
      <alignment horizontal="center"/>
    </xf>
    <xf numFmtId="167" fontId="31" fillId="0" borderId="15" xfId="2" applyNumberFormat="1" applyFont="1" applyBorder="1" applyAlignment="1" applyProtection="1">
      <alignment horizontal="center"/>
    </xf>
    <xf numFmtId="0" fontId="32" fillId="0" borderId="20" xfId="2" applyFont="1" applyBorder="1"/>
    <xf numFmtId="0" fontId="32" fillId="0" borderId="0" xfId="2" applyFont="1" applyBorder="1"/>
    <xf numFmtId="0" fontId="30" fillId="0" borderId="0" xfId="2" applyFont="1" applyFill="1" applyBorder="1"/>
    <xf numFmtId="0" fontId="32" fillId="0" borderId="0" xfId="2" applyFont="1" applyFill="1" applyBorder="1"/>
    <xf numFmtId="166" fontId="30" fillId="0" borderId="0" xfId="2" applyNumberFormat="1" applyFont="1" applyFill="1" applyBorder="1" applyAlignment="1" applyProtection="1">
      <alignment horizontal="center"/>
      <protection locked="0"/>
    </xf>
    <xf numFmtId="167" fontId="31" fillId="0" borderId="0" xfId="2" applyNumberFormat="1" applyFont="1" applyFill="1" applyBorder="1" applyAlignment="1" applyProtection="1">
      <alignment horizontal="center"/>
    </xf>
    <xf numFmtId="0" fontId="30" fillId="0" borderId="0" xfId="2" applyFont="1" applyFill="1" applyBorder="1" applyProtection="1">
      <protection locked="0"/>
    </xf>
    <xf numFmtId="0" fontId="32" fillId="0" borderId="17" xfId="2" applyFont="1" applyBorder="1"/>
    <xf numFmtId="167" fontId="31" fillId="0" borderId="17" xfId="2" applyNumberFormat="1" applyFont="1" applyBorder="1" applyAlignment="1" applyProtection="1">
      <alignment horizontal="center"/>
    </xf>
    <xf numFmtId="166" fontId="30" fillId="7" borderId="1" xfId="2" applyNumberFormat="1" applyFont="1" applyFill="1" applyBorder="1" applyAlignment="1" applyProtection="1">
      <alignment horizontal="center"/>
      <protection locked="0"/>
    </xf>
    <xf numFmtId="0" fontId="30" fillId="0" borderId="0" xfId="2" quotePrefix="1" applyFont="1" applyAlignment="1" applyProtection="1">
      <alignment vertical="center"/>
    </xf>
    <xf numFmtId="166" fontId="30" fillId="0" borderId="5" xfId="2" applyNumberFormat="1" applyFont="1" applyBorder="1" applyAlignment="1">
      <alignment horizontal="center"/>
    </xf>
    <xf numFmtId="166" fontId="30" fillId="0" borderId="5" xfId="2" applyNumberFormat="1" applyFont="1" applyFill="1" applyBorder="1" applyAlignment="1" applyProtection="1">
      <alignment horizontal="center"/>
    </xf>
    <xf numFmtId="0" fontId="30" fillId="0" borderId="0" xfId="2" applyFont="1" applyAlignment="1">
      <alignment vertical="top" wrapText="1"/>
    </xf>
    <xf numFmtId="0" fontId="30" fillId="0" borderId="0" xfId="2" applyFont="1" applyFill="1" applyAlignment="1" applyProtection="1">
      <alignment horizontal="center"/>
    </xf>
    <xf numFmtId="0" fontId="30" fillId="0" borderId="0" xfId="2" applyFont="1" applyFill="1" applyAlignment="1" applyProtection="1">
      <alignment horizontal="center" wrapText="1"/>
    </xf>
    <xf numFmtId="0" fontId="40" fillId="0" borderId="0" xfId="2" applyFont="1" applyAlignment="1">
      <alignment horizontal="right" vertical="top"/>
    </xf>
    <xf numFmtId="0" fontId="30" fillId="0" borderId="0" xfId="2" applyFont="1" applyAlignment="1" applyProtection="1">
      <alignment horizontal="center" wrapText="1"/>
    </xf>
    <xf numFmtId="166" fontId="32" fillId="0" borderId="20" xfId="2" applyNumberFormat="1" applyFont="1" applyFill="1" applyBorder="1" applyAlignment="1" applyProtection="1">
      <alignment horizontal="left" wrapText="1"/>
      <protection locked="0"/>
    </xf>
    <xf numFmtId="0" fontId="30" fillId="0" borderId="0" xfId="2" applyFont="1" applyBorder="1"/>
    <xf numFmtId="49" fontId="32" fillId="0" borderId="0" xfId="2" applyNumberFormat="1" applyFont="1" applyAlignment="1" applyProtection="1">
      <alignment horizontal="center" vertical="center" wrapText="1"/>
    </xf>
    <xf numFmtId="166" fontId="8" fillId="0" borderId="0" xfId="0" applyNumberFormat="1" applyFont="1" applyFill="1" applyBorder="1" applyAlignment="1" applyProtection="1">
      <alignment horizontal="right" vertical="center"/>
    </xf>
    <xf numFmtId="166" fontId="26" fillId="8" borderId="1" xfId="0" applyNumberFormat="1" applyFont="1" applyFill="1" applyBorder="1" applyAlignment="1" applyProtection="1">
      <alignment horizontal="right" vertical="center" wrapText="1"/>
    </xf>
    <xf numFmtId="166" fontId="30" fillId="8" borderId="1" xfId="2" applyNumberFormat="1" applyFont="1" applyFill="1" applyBorder="1" applyAlignment="1" applyProtection="1">
      <alignment horizontal="center"/>
    </xf>
    <xf numFmtId="166" fontId="30" fillId="8" borderId="0" xfId="2" applyNumberFormat="1" applyFont="1" applyFill="1" applyBorder="1" applyAlignment="1" applyProtection="1">
      <alignment horizontal="center"/>
    </xf>
    <xf numFmtId="166" fontId="9" fillId="3" borderId="7" xfId="0" applyNumberFormat="1" applyFont="1" applyFill="1" applyBorder="1"/>
    <xf numFmtId="1" fontId="9" fillId="3" borderId="7" xfId="0" applyNumberFormat="1" applyFont="1" applyFill="1" applyBorder="1" applyAlignment="1">
      <alignment horizontal="center" vertical="center"/>
    </xf>
    <xf numFmtId="166" fontId="32" fillId="0" borderId="17" xfId="2" applyNumberFormat="1" applyFont="1" applyBorder="1" applyAlignment="1">
      <alignment horizontal="center"/>
    </xf>
    <xf numFmtId="0" fontId="32" fillId="0" borderId="0" xfId="2" applyFont="1" applyFill="1" applyBorder="1" applyAlignment="1">
      <alignment wrapText="1"/>
    </xf>
    <xf numFmtId="0" fontId="32" fillId="0" borderId="16" xfId="2" applyFont="1" applyBorder="1"/>
    <xf numFmtId="0" fontId="30" fillId="0" borderId="17" xfId="2" applyFont="1" applyBorder="1"/>
    <xf numFmtId="0" fontId="30" fillId="0" borderId="17" xfId="2" applyFont="1" applyBorder="1" applyProtection="1">
      <protection locked="0"/>
    </xf>
    <xf numFmtId="167" fontId="31" fillId="0" borderId="22" xfId="2" applyNumberFormat="1" applyFont="1" applyBorder="1" applyAlignment="1" applyProtection="1">
      <alignment horizontal="center"/>
    </xf>
    <xf numFmtId="0" fontId="30" fillId="3" borderId="0" xfId="0" applyFont="1" applyFill="1" applyProtection="1">
      <protection locked="0"/>
    </xf>
    <xf numFmtId="166" fontId="30" fillId="0" borderId="0" xfId="2" applyNumberFormat="1" applyFont="1" applyFill="1" applyAlignment="1" applyProtection="1">
      <alignment horizontal="left" wrapText="1"/>
      <protection locked="0"/>
    </xf>
    <xf numFmtId="0" fontId="27" fillId="5" borderId="1" xfId="0" applyNumberFormat="1" applyFont="1" applyFill="1" applyBorder="1" applyAlignment="1" applyProtection="1">
      <alignment wrapText="1"/>
      <protection locked="0"/>
    </xf>
    <xf numFmtId="0" fontId="7" fillId="3" borderId="0" xfId="0" applyFont="1" applyFill="1" applyAlignment="1" applyProtection="1">
      <alignment horizontal="right" vertical="center"/>
    </xf>
    <xf numFmtId="49" fontId="30" fillId="0" borderId="0" xfId="2" applyNumberFormat="1" applyFont="1" applyFill="1" applyAlignment="1" applyProtection="1">
      <alignment horizontal="left" wrapText="1"/>
      <protection locked="0"/>
    </xf>
    <xf numFmtId="166" fontId="32" fillId="0" borderId="5" xfId="2" applyNumberFormat="1" applyFont="1" applyBorder="1" applyAlignment="1" applyProtection="1">
      <alignment horizontal="center"/>
    </xf>
    <xf numFmtId="166" fontId="30" fillId="0" borderId="0" xfId="2" applyNumberFormat="1" applyFont="1" applyAlignment="1" applyProtection="1">
      <alignment horizontal="center"/>
    </xf>
    <xf numFmtId="0" fontId="30" fillId="0" borderId="0" xfId="0" applyFont="1" applyAlignment="1" applyProtection="1">
      <protection locked="0"/>
    </xf>
    <xf numFmtId="3" fontId="11" fillId="0" borderId="6" xfId="0" applyNumberFormat="1" applyFont="1" applyFill="1" applyBorder="1" applyAlignment="1" applyProtection="1">
      <alignment horizontal="right" vertical="center"/>
    </xf>
    <xf numFmtId="3" fontId="11" fillId="0" borderId="0" xfId="0" applyNumberFormat="1" applyFont="1" applyFill="1" applyAlignment="1" applyProtection="1">
      <alignment horizontal="right" vertical="center"/>
    </xf>
    <xf numFmtId="0" fontId="0" fillId="0" borderId="0" xfId="0" applyFill="1" applyProtection="1"/>
    <xf numFmtId="0" fontId="7" fillId="0" borderId="1" xfId="0" applyFont="1" applyFill="1" applyBorder="1" applyAlignment="1" applyProtection="1">
      <alignment horizontal="right" vertical="center"/>
    </xf>
    <xf numFmtId="0" fontId="32" fillId="0" borderId="0" xfId="2" applyFont="1" applyFill="1" applyAlignment="1" applyProtection="1">
      <alignment horizontal="center" vertical="center" wrapText="1"/>
    </xf>
    <xf numFmtId="0" fontId="32" fillId="0" borderId="0" xfId="2" quotePrefix="1" applyFont="1" applyFill="1" applyAlignment="1" applyProtection="1">
      <alignment horizontal="center"/>
    </xf>
    <xf numFmtId="0" fontId="30" fillId="0" borderId="0" xfId="2" applyFont="1" applyFill="1" applyAlignment="1">
      <alignment horizontal="center"/>
    </xf>
    <xf numFmtId="166" fontId="32" fillId="0" borderId="17" xfId="2" applyNumberFormat="1" applyFont="1" applyFill="1" applyBorder="1" applyAlignment="1" applyProtection="1">
      <alignment horizontal="center"/>
    </xf>
    <xf numFmtId="166" fontId="30" fillId="0" borderId="0" xfId="2" applyNumberFormat="1" applyFont="1" applyFill="1" applyAlignment="1" applyProtection="1">
      <alignment horizontal="center"/>
    </xf>
    <xf numFmtId="166" fontId="30" fillId="0" borderId="3" xfId="2" applyNumberFormat="1" applyFont="1" applyFill="1" applyBorder="1" applyAlignment="1" applyProtection="1">
      <alignment horizontal="center"/>
    </xf>
    <xf numFmtId="166" fontId="32" fillId="0" borderId="5" xfId="2" applyNumberFormat="1" applyFont="1" applyFill="1" applyBorder="1" applyAlignment="1" applyProtection="1">
      <alignment horizontal="center"/>
    </xf>
    <xf numFmtId="166" fontId="32" fillId="0" borderId="0" xfId="2" applyNumberFormat="1" applyFont="1" applyFill="1" applyBorder="1" applyAlignment="1" applyProtection="1">
      <alignment horizontal="center"/>
    </xf>
    <xf numFmtId="166" fontId="32" fillId="0" borderId="15" xfId="2" applyNumberFormat="1" applyFont="1" applyFill="1" applyBorder="1" applyAlignment="1" applyProtection="1">
      <alignment horizontal="center"/>
    </xf>
    <xf numFmtId="0" fontId="32" fillId="0" borderId="0" xfId="2" quotePrefix="1" applyFont="1" applyFill="1" applyAlignment="1" applyProtection="1">
      <alignment horizontal="center" vertical="center"/>
    </xf>
    <xf numFmtId="3" fontId="0" fillId="6" borderId="0" xfId="5" applyNumberFormat="1" applyFont="1" applyFill="1" applyProtection="1"/>
    <xf numFmtId="0" fontId="7" fillId="3" borderId="0" xfId="0" applyFont="1" applyFill="1" applyAlignment="1">
      <alignment horizontal="center" wrapText="1"/>
    </xf>
    <xf numFmtId="0" fontId="7" fillId="3" borderId="0" xfId="0" applyFont="1" applyFill="1" applyAlignment="1" applyProtection="1">
      <alignment horizontal="center" wrapText="1"/>
      <protection locked="0"/>
    </xf>
    <xf numFmtId="6" fontId="8" fillId="3" borderId="0" xfId="0" applyNumberFormat="1" applyFont="1" applyFill="1" applyAlignment="1" applyProtection="1">
      <alignment horizontal="center" wrapText="1"/>
      <protection locked="0"/>
    </xf>
    <xf numFmtId="6" fontId="8" fillId="3" borderId="0" xfId="0" applyNumberFormat="1" applyFont="1" applyFill="1" applyAlignment="1" applyProtection="1">
      <alignment horizontal="center" vertical="top" wrapText="1"/>
      <protection locked="0"/>
    </xf>
    <xf numFmtId="0" fontId="30" fillId="0" borderId="0" xfId="0" applyFont="1" applyAlignment="1">
      <alignment wrapText="1"/>
    </xf>
    <xf numFmtId="166" fontId="7" fillId="4" borderId="1" xfId="0" applyNumberFormat="1" applyFont="1" applyFill="1" applyBorder="1" applyAlignment="1" applyProtection="1">
      <alignment horizontal="right" vertical="center" wrapText="1"/>
    </xf>
    <xf numFmtId="166" fontId="30" fillId="0" borderId="21" xfId="2" applyNumberFormat="1" applyFont="1" applyFill="1" applyBorder="1" applyAlignment="1" applyProtection="1">
      <alignment horizontal="center"/>
    </xf>
    <xf numFmtId="166" fontId="9" fillId="0" borderId="1" xfId="0" applyNumberFormat="1" applyFont="1" applyFill="1" applyBorder="1" applyAlignment="1" applyProtection="1">
      <alignment horizontal="right"/>
    </xf>
    <xf numFmtId="166" fontId="9" fillId="5" borderId="1" xfId="0" applyNumberFormat="1" applyFont="1" applyFill="1" applyBorder="1" applyAlignment="1" applyProtection="1">
      <alignment horizontal="right"/>
      <protection locked="0"/>
    </xf>
    <xf numFmtId="165" fontId="11" fillId="0" borderId="0" xfId="1" applyFont="1" applyFill="1" applyBorder="1" applyAlignment="1" applyProtection="1">
      <alignment vertical="center"/>
    </xf>
    <xf numFmtId="0" fontId="7" fillId="0" borderId="0" xfId="0" applyFont="1" applyFill="1" applyBorder="1" applyAlignment="1" applyProtection="1">
      <alignment horizontal="right" vertical="center"/>
      <protection locked="0"/>
    </xf>
    <xf numFmtId="0" fontId="11" fillId="0" borderId="0" xfId="0" applyFont="1" applyFill="1" applyBorder="1" applyProtection="1"/>
    <xf numFmtId="0" fontId="0" fillId="0" borderId="0" xfId="0" applyFill="1" applyBorder="1" applyProtection="1"/>
    <xf numFmtId="1" fontId="11" fillId="0" borderId="0" xfId="1" applyNumberFormat="1"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0" fontId="7" fillId="0" borderId="6" xfId="0" applyFont="1" applyFill="1" applyBorder="1" applyAlignment="1" applyProtection="1">
      <alignment horizontal="right" vertical="center"/>
    </xf>
    <xf numFmtId="1" fontId="11" fillId="3" borderId="0" xfId="1" applyNumberFormat="1" applyFont="1" applyFill="1" applyAlignment="1" applyProtection="1">
      <alignment horizontal="left" vertical="center" wrapText="1"/>
    </xf>
    <xf numFmtId="0" fontId="7" fillId="0" borderId="19" xfId="0" applyFont="1" applyFill="1" applyBorder="1" applyAlignment="1" applyProtection="1">
      <alignment horizontal="right" vertical="center"/>
    </xf>
    <xf numFmtId="3" fontId="7" fillId="0" borderId="23" xfId="0" applyNumberFormat="1" applyFont="1" applyFill="1" applyBorder="1" applyAlignment="1" applyProtection="1">
      <alignment horizontal="right" vertical="center"/>
    </xf>
    <xf numFmtId="3" fontId="7" fillId="0" borderId="0" xfId="0" applyNumberFormat="1" applyFont="1" applyFill="1" applyBorder="1" applyAlignment="1" applyProtection="1">
      <alignment horizontal="right" vertical="center"/>
    </xf>
    <xf numFmtId="0" fontId="24" fillId="2" borderId="9" xfId="0" applyFont="1" applyFill="1" applyBorder="1" applyAlignment="1" applyProtection="1">
      <alignment horizontal="left" vertical="center" wrapText="1"/>
    </xf>
    <xf numFmtId="0" fontId="24" fillId="0" borderId="8" xfId="0" applyFont="1" applyBorder="1" applyAlignment="1">
      <alignment horizontal="left" vertical="center" wrapText="1"/>
    </xf>
    <xf numFmtId="0" fontId="24" fillId="0" borderId="10" xfId="0" applyFont="1" applyBorder="1" applyAlignment="1">
      <alignment horizontal="left" vertical="center" wrapText="1"/>
    </xf>
    <xf numFmtId="49" fontId="7" fillId="5" borderId="9" xfId="0" applyNumberFormat="1" applyFont="1" applyFill="1" applyBorder="1" applyAlignment="1" applyProtection="1">
      <alignment horizontal="center" vertical="center"/>
      <protection locked="0"/>
    </xf>
    <xf numFmtId="49" fontId="7" fillId="5" borderId="8" xfId="0" applyNumberFormat="1" applyFont="1" applyFill="1" applyBorder="1" applyAlignment="1" applyProtection="1">
      <alignment horizontal="center" vertical="center"/>
      <protection locked="0"/>
    </xf>
    <xf numFmtId="49" fontId="7" fillId="5" borderId="10" xfId="0" applyNumberFormat="1" applyFont="1" applyFill="1" applyBorder="1" applyAlignment="1" applyProtection="1">
      <alignment horizontal="center" vertical="center"/>
      <protection locked="0"/>
    </xf>
    <xf numFmtId="1" fontId="11" fillId="3" borderId="12" xfId="1" applyNumberFormat="1" applyFont="1" applyFill="1" applyBorder="1" applyAlignment="1" applyProtection="1">
      <alignment horizontal="left" vertical="center" wrapText="1"/>
    </xf>
    <xf numFmtId="0" fontId="41" fillId="2" borderId="9" xfId="0" applyFont="1" applyFill="1" applyBorder="1" applyAlignment="1" applyProtection="1">
      <alignment horizontal="center" vertical="center"/>
    </xf>
    <xf numFmtId="0" fontId="41" fillId="2" borderId="10" xfId="0" applyFont="1" applyFill="1" applyBorder="1" applyAlignment="1" applyProtection="1">
      <alignment horizontal="center" vertical="center"/>
    </xf>
    <xf numFmtId="0" fontId="30" fillId="0" borderId="0" xfId="2" applyFont="1" applyAlignment="1" applyProtection="1">
      <alignment horizontal="left" vertical="center" wrapText="1"/>
    </xf>
    <xf numFmtId="0" fontId="32" fillId="0" borderId="0" xfId="2" applyFont="1" applyAlignment="1" applyProtection="1">
      <alignment horizontal="left" vertical="center" wrapText="1"/>
    </xf>
    <xf numFmtId="0" fontId="25" fillId="0" borderId="0" xfId="0" applyFont="1" applyAlignment="1" applyProtection="1">
      <alignment horizontal="left" wrapText="1"/>
    </xf>
    <xf numFmtId="0" fontId="25" fillId="0" borderId="0" xfId="0" applyFont="1" applyAlignment="1" applyProtection="1">
      <alignment horizontal="left" vertical="center" wrapText="1"/>
    </xf>
    <xf numFmtId="0" fontId="7" fillId="3" borderId="0" xfId="0" applyFont="1" applyFill="1" applyAlignment="1" applyProtection="1">
      <alignment vertical="top" wrapText="1"/>
    </xf>
    <xf numFmtId="0" fontId="7" fillId="3" borderId="0" xfId="0" applyFont="1" applyFill="1" applyAlignment="1" applyProtection="1">
      <alignment vertical="top"/>
    </xf>
    <xf numFmtId="6" fontId="8" fillId="3" borderId="0" xfId="0" applyNumberFormat="1" applyFont="1" applyFill="1" applyAlignment="1" applyProtection="1">
      <alignment horizontal="center"/>
      <protection locked="0"/>
    </xf>
    <xf numFmtId="6" fontId="8" fillId="3" borderId="0" xfId="0" applyNumberFormat="1" applyFont="1" applyFill="1" applyAlignment="1" applyProtection="1">
      <alignment horizontal="center" wrapText="1"/>
      <protection locked="0"/>
    </xf>
    <xf numFmtId="49" fontId="9" fillId="0" borderId="16" xfId="0" applyNumberFormat="1" applyFont="1" applyBorder="1" applyAlignment="1" applyProtection="1">
      <alignment horizontal="left" wrapText="1"/>
    </xf>
    <xf numFmtId="49" fontId="9" fillId="0" borderId="17" xfId="0" applyNumberFormat="1" applyFont="1" applyBorder="1" applyAlignment="1" applyProtection="1">
      <alignment horizontal="left" wrapText="1"/>
    </xf>
    <xf numFmtId="166" fontId="8" fillId="3" borderId="9" xfId="0" applyNumberFormat="1" applyFont="1" applyFill="1" applyBorder="1" applyAlignment="1">
      <alignment horizontal="center"/>
    </xf>
    <xf numFmtId="166" fontId="8" fillId="3" borderId="8" xfId="0" applyNumberFormat="1" applyFont="1" applyFill="1" applyBorder="1" applyAlignment="1">
      <alignment horizontal="center"/>
    </xf>
    <xf numFmtId="166" fontId="10" fillId="3" borderId="9" xfId="0" applyNumberFormat="1" applyFont="1" applyFill="1" applyBorder="1" applyAlignment="1">
      <alignment horizontal="center"/>
    </xf>
    <xf numFmtId="166" fontId="10" fillId="3" borderId="8" xfId="0" applyNumberFormat="1" applyFont="1" applyFill="1" applyBorder="1" applyAlignment="1">
      <alignment horizontal="center"/>
    </xf>
  </cellXfs>
  <cellStyles count="24">
    <cellStyle name="Comma" xfId="5" builtinId="3"/>
    <cellStyle name="Comma 2" xfId="3"/>
    <cellStyle name="Comma 3" xfId="6"/>
    <cellStyle name="Comma 4" xfId="7"/>
    <cellStyle name="Normal" xfId="0" builtinId="0"/>
    <cellStyle name="Normal 10" xfId="8"/>
    <cellStyle name="Normal 11 2 2" xfId="9"/>
    <cellStyle name="Normal 2" xfId="2"/>
    <cellStyle name="Normal 2 2" xfId="10"/>
    <cellStyle name="Normal 3" xfId="11"/>
    <cellStyle name="Normal 4" xfId="12"/>
    <cellStyle name="Normal 5" xfId="13"/>
    <cellStyle name="Normal 6" xfId="14"/>
    <cellStyle name="Normal 7" xfId="15"/>
    <cellStyle name="Normal 8" xfId="16"/>
    <cellStyle name="Normal 9" xfId="17"/>
    <cellStyle name="Normal_Final FFR2001 16.5.01" xfId="1"/>
    <cellStyle name="Percent 2" xfId="4"/>
    <cellStyle name="Percent 3" xfId="18"/>
    <cellStyle name="Percent 4" xfId="19"/>
    <cellStyle name="Percent 5" xfId="20"/>
    <cellStyle name="Percent 6" xfId="21"/>
    <cellStyle name="Percent 7" xfId="22"/>
    <cellStyle name="Percent 8" xfId="23"/>
  </cellStyles>
  <dxfs count="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1"/>
  <sheetViews>
    <sheetView tabSelected="1" topLeftCell="B1" workbookViewId="0">
      <selection activeCell="J8" sqref="J8"/>
    </sheetView>
  </sheetViews>
  <sheetFormatPr defaultColWidth="9.1796875" defaultRowHeight="16.5" x14ac:dyDescent="0.35"/>
  <cols>
    <col min="1" max="1" width="9.1796875" style="62"/>
    <col min="2" max="2" width="16.81640625" style="62" customWidth="1"/>
    <col min="3" max="3" width="58.7265625" style="62" customWidth="1"/>
    <col min="4" max="16384" width="9.1796875" style="62"/>
  </cols>
  <sheetData>
    <row r="1" spans="2:13" ht="17" x14ac:dyDescent="0.4">
      <c r="B1" s="60" t="s">
        <v>337</v>
      </c>
      <c r="C1" s="61"/>
    </row>
    <row r="2" spans="2:13" ht="17" x14ac:dyDescent="0.4">
      <c r="B2" s="63"/>
      <c r="C2" s="61"/>
    </row>
    <row r="3" spans="2:13" ht="17" x14ac:dyDescent="0.4">
      <c r="B3" s="63" t="s">
        <v>344</v>
      </c>
      <c r="C3" s="126"/>
    </row>
    <row r="4" spans="2:13" ht="17" x14ac:dyDescent="0.4">
      <c r="B4" s="63"/>
      <c r="C4" s="61"/>
    </row>
    <row r="5" spans="2:13" ht="17" x14ac:dyDescent="0.4">
      <c r="B5" s="63" t="s">
        <v>0</v>
      </c>
      <c r="C5" s="126"/>
    </row>
    <row r="6" spans="2:13" ht="17" x14ac:dyDescent="0.4">
      <c r="B6" s="63"/>
      <c r="C6" s="63"/>
    </row>
    <row r="7" spans="2:13" ht="17" x14ac:dyDescent="0.4">
      <c r="B7" s="63" t="s">
        <v>1</v>
      </c>
      <c r="C7" s="126"/>
    </row>
    <row r="8" spans="2:13" ht="17" x14ac:dyDescent="0.4">
      <c r="B8" s="63"/>
      <c r="C8" s="63"/>
    </row>
    <row r="9" spans="2:13" ht="17" x14ac:dyDescent="0.4">
      <c r="B9" s="63" t="s">
        <v>2</v>
      </c>
      <c r="C9" s="126"/>
    </row>
    <row r="10" spans="2:13" ht="17" x14ac:dyDescent="0.4">
      <c r="B10" s="63"/>
      <c r="C10" s="61"/>
    </row>
    <row r="11" spans="2:13" ht="17" x14ac:dyDescent="0.4">
      <c r="B11" s="64"/>
    </row>
    <row r="12" spans="2:13" ht="17" x14ac:dyDescent="0.4">
      <c r="B12" s="64"/>
    </row>
    <row r="13" spans="2:13" ht="126.75" customHeight="1" x14ac:dyDescent="0.35">
      <c r="B13" s="65" t="s">
        <v>3</v>
      </c>
      <c r="C13" s="407" t="s">
        <v>343</v>
      </c>
      <c r="D13" s="408"/>
      <c r="E13" s="408"/>
      <c r="F13" s="408"/>
      <c r="G13" s="409"/>
      <c r="H13" s="66"/>
      <c r="I13" s="66"/>
      <c r="J13" s="66"/>
      <c r="K13" s="66"/>
      <c r="L13" s="66"/>
      <c r="M13" s="66"/>
    </row>
    <row r="14" spans="2:13" ht="12.75" customHeight="1" x14ac:dyDescent="0.4">
      <c r="B14" s="64"/>
    </row>
    <row r="15" spans="2:13" ht="17" x14ac:dyDescent="0.4">
      <c r="B15" s="64"/>
    </row>
    <row r="16" spans="2:13" ht="17" x14ac:dyDescent="0.4">
      <c r="B16" s="63"/>
    </row>
    <row r="17" spans="2:3" ht="17" x14ac:dyDescent="0.4">
      <c r="B17" s="63"/>
    </row>
    <row r="18" spans="2:3" ht="47.25" customHeight="1" x14ac:dyDescent="0.4">
      <c r="B18" s="60" t="s">
        <v>4</v>
      </c>
      <c r="C18" s="366"/>
    </row>
    <row r="19" spans="2:3" ht="17" x14ac:dyDescent="0.4">
      <c r="B19" s="63"/>
      <c r="C19" s="63" t="s">
        <v>116</v>
      </c>
    </row>
    <row r="20" spans="2:3" ht="17" x14ac:dyDescent="0.4">
      <c r="B20" s="63"/>
      <c r="C20" s="61"/>
    </row>
    <row r="21" spans="2:3" ht="17" x14ac:dyDescent="0.4">
      <c r="B21" s="60" t="s">
        <v>5</v>
      </c>
      <c r="C21" s="126"/>
    </row>
  </sheetData>
  <mergeCells count="1">
    <mergeCell ref="C13:G13"/>
  </mergeCells>
  <phoneticPr fontId="4" type="noConversion"/>
  <pageMargins left="2.25" right="0.74803149606299213" top="1.1599999999999999" bottom="0.98425196850393704" header="0.51181102362204722" footer="0.51181102362204722"/>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9"/>
  <sheetViews>
    <sheetView view="pageBreakPreview" zoomScale="60" zoomScaleNormal="75" workbookViewId="0">
      <selection activeCell="C7" sqref="C7"/>
    </sheetView>
  </sheetViews>
  <sheetFormatPr defaultColWidth="27.1796875" defaultRowHeight="17" x14ac:dyDescent="0.4"/>
  <cols>
    <col min="1" max="1" width="90.7265625" style="99" customWidth="1"/>
    <col min="2" max="2" width="5.54296875" style="98" customWidth="1"/>
    <col min="3" max="3" width="90.7265625" style="98" customWidth="1"/>
    <col min="4" max="4" width="5.7265625" style="98" customWidth="1"/>
    <col min="5" max="16384" width="27.1796875" style="99"/>
  </cols>
  <sheetData>
    <row r="1" spans="1:4" ht="26.25" customHeight="1" x14ac:dyDescent="0.4">
      <c r="A1" s="188">
        <f>Declaration!C3</f>
        <v>0</v>
      </c>
      <c r="B1" s="131"/>
      <c r="C1" s="131"/>
    </row>
    <row r="2" spans="1:4" x14ac:dyDescent="0.4">
      <c r="A2" s="187" t="s">
        <v>148</v>
      </c>
      <c r="B2" s="191"/>
      <c r="C2" s="191"/>
      <c r="D2" s="102"/>
    </row>
    <row r="3" spans="1:4" x14ac:dyDescent="0.4">
      <c r="B3" s="192"/>
      <c r="C3" s="192"/>
      <c r="D3" s="105"/>
    </row>
    <row r="4" spans="1:4" ht="51.75" customHeight="1" x14ac:dyDescent="0.4">
      <c r="A4" s="188" t="s">
        <v>163</v>
      </c>
      <c r="B4" s="190"/>
      <c r="C4" s="107" t="s">
        <v>164</v>
      </c>
    </row>
    <row r="5" spans="1:4" x14ac:dyDescent="0.4">
      <c r="B5" s="137"/>
      <c r="C5" s="137"/>
    </row>
    <row r="6" spans="1:4" x14ac:dyDescent="0.4">
      <c r="A6" s="193"/>
      <c r="B6" s="137"/>
      <c r="C6" s="137"/>
    </row>
    <row r="7" spans="1:4" ht="102" customHeight="1" x14ac:dyDescent="0.4">
      <c r="A7" s="196" t="s">
        <v>172</v>
      </c>
      <c r="B7" s="137"/>
      <c r="C7" s="196"/>
    </row>
    <row r="8" spans="1:4" s="110" customFormat="1" x14ac:dyDescent="0.25">
      <c r="A8" s="195"/>
      <c r="B8" s="169"/>
      <c r="C8" s="195"/>
      <c r="D8" s="109"/>
    </row>
    <row r="9" spans="1:4" ht="102" customHeight="1" x14ac:dyDescent="0.4">
      <c r="A9" s="196"/>
      <c r="C9" s="196"/>
    </row>
    <row r="10" spans="1:4" x14ac:dyDescent="0.4">
      <c r="A10" s="194"/>
      <c r="C10" s="194"/>
    </row>
    <row r="11" spans="1:4" ht="102" customHeight="1" x14ac:dyDescent="0.4">
      <c r="A11" s="196"/>
      <c r="C11" s="196"/>
    </row>
    <row r="12" spans="1:4" x14ac:dyDescent="0.4">
      <c r="C12" s="99"/>
    </row>
    <row r="13" spans="1:4" ht="103.5" customHeight="1" x14ac:dyDescent="0.4">
      <c r="A13" s="196"/>
      <c r="C13" s="196"/>
    </row>
    <row r="15" spans="1:4" ht="103.5" customHeight="1" x14ac:dyDescent="0.4">
      <c r="A15" s="196"/>
      <c r="B15" s="137"/>
      <c r="C15" s="196"/>
    </row>
    <row r="16" spans="1:4" s="110" customFormat="1" x14ac:dyDescent="0.4">
      <c r="A16" s="99"/>
      <c r="B16" s="98"/>
      <c r="C16" s="98"/>
      <c r="D16" s="109"/>
    </row>
    <row r="17" spans="1:3" ht="112.5" customHeight="1" x14ac:dyDescent="0.4">
      <c r="A17" s="196"/>
      <c r="C17" s="196"/>
    </row>
    <row r="19" spans="1:3" ht="116.25" customHeight="1" x14ac:dyDescent="0.4">
      <c r="A19" s="196"/>
      <c r="C19" s="196"/>
    </row>
  </sheetData>
  <sheetProtection password="E0DA" sheet="1" objects="1" scenarios="1"/>
  <pageMargins left="0.70866141732283472" right="0.70866141732283472" top="0.74803149606299213" bottom="0.74803149606299213" header="0.31496062992125984" footer="0.31496062992125984"/>
  <pageSetup paperSize="9" scale="4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zoomScaleNormal="100" workbookViewId="0">
      <selection activeCell="E28" sqref="E28"/>
    </sheetView>
  </sheetViews>
  <sheetFormatPr defaultColWidth="9.1796875" defaultRowHeight="12.5" x14ac:dyDescent="0.25"/>
  <cols>
    <col min="1" max="1" width="9.1796875" style="10"/>
    <col min="2" max="2" width="63" style="10" customWidth="1"/>
    <col min="3" max="5" width="9.1796875" style="10" customWidth="1"/>
    <col min="6" max="6" width="3.453125" style="10" customWidth="1"/>
    <col min="7" max="16384" width="9.1796875" style="10"/>
  </cols>
  <sheetData>
    <row r="1" spans="1:6" ht="13" x14ac:dyDescent="0.3">
      <c r="A1" s="20">
        <f>Declaration!C3</f>
        <v>0</v>
      </c>
      <c r="C1" s="141"/>
      <c r="D1" s="141"/>
      <c r="E1" s="141"/>
      <c r="F1" s="141"/>
    </row>
    <row r="2" spans="1:6" ht="32.25" customHeight="1" x14ac:dyDescent="0.3">
      <c r="A2" s="22"/>
      <c r="B2" s="23" t="s">
        <v>353</v>
      </c>
      <c r="C2" s="51" t="str">
        <f>SOCIE!G3</f>
        <v>Forecast 2021-22</v>
      </c>
      <c r="D2" s="51" t="str">
        <f>SOCIE!H3</f>
        <v>Forecast 2022-23</v>
      </c>
      <c r="E2" s="51" t="str">
        <f>SOCIE!I3</f>
        <v>Forecast 2023-24</v>
      </c>
      <c r="F2" s="142"/>
    </row>
    <row r="3" spans="1:6" ht="13" x14ac:dyDescent="0.3">
      <c r="A3" s="21"/>
      <c r="B3" s="23"/>
      <c r="C3" s="143" t="s">
        <v>6</v>
      </c>
      <c r="D3" s="143" t="s">
        <v>6</v>
      </c>
      <c r="E3" s="143" t="s">
        <v>6</v>
      </c>
      <c r="F3" s="142"/>
    </row>
    <row r="4" spans="1:6" ht="13" x14ac:dyDescent="0.3">
      <c r="A4" s="21"/>
      <c r="B4" s="23" t="s">
        <v>351</v>
      </c>
      <c r="C4" s="145"/>
      <c r="D4" s="145"/>
      <c r="E4" s="145"/>
      <c r="F4" s="141"/>
    </row>
    <row r="5" spans="1:6" ht="25.5" customHeight="1" x14ac:dyDescent="0.3">
      <c r="A5" s="21"/>
      <c r="B5" s="403" t="s">
        <v>354</v>
      </c>
      <c r="C5" s="145"/>
      <c r="D5" s="145"/>
      <c r="E5" s="145"/>
      <c r="F5" s="141"/>
    </row>
    <row r="6" spans="1:6" ht="13" x14ac:dyDescent="0.3">
      <c r="A6" s="21"/>
      <c r="B6" s="26"/>
      <c r="C6" s="145"/>
      <c r="D6" s="145"/>
      <c r="E6" s="145"/>
      <c r="F6" s="141"/>
    </row>
    <row r="7" spans="1:6" ht="14.5" x14ac:dyDescent="0.3">
      <c r="A7" s="22">
        <v>1</v>
      </c>
      <c r="B7" s="24" t="s">
        <v>347</v>
      </c>
      <c r="C7" s="375">
        <f>'Adjusted operating result'!F23</f>
        <v>0</v>
      </c>
      <c r="D7" s="375">
        <f>'Adjusted operating result'!G23</f>
        <v>0</v>
      </c>
      <c r="E7" s="375">
        <f>'Adjusted operating result'!H23</f>
        <v>0</v>
      </c>
      <c r="F7" s="141"/>
    </row>
    <row r="8" spans="1:6" s="399" customFormat="1" ht="14.5" x14ac:dyDescent="0.3">
      <c r="A8" s="396"/>
      <c r="B8" s="396"/>
      <c r="C8" s="397"/>
      <c r="D8" s="397"/>
      <c r="E8" s="397"/>
      <c r="F8" s="398"/>
    </row>
    <row r="9" spans="1:6" s="399" customFormat="1" ht="14.5" x14ac:dyDescent="0.3">
      <c r="A9" s="396">
        <v>2</v>
      </c>
      <c r="B9" s="396" t="s">
        <v>348</v>
      </c>
      <c r="C9" s="375">
        <f>SOCIE!G18*0.01</f>
        <v>0</v>
      </c>
      <c r="D9" s="375">
        <f>SOCIE!H18*0.01</f>
        <v>0</v>
      </c>
      <c r="E9" s="375">
        <f>SOCIE!I18*0.01</f>
        <v>0</v>
      </c>
      <c r="F9" s="398"/>
    </row>
    <row r="10" spans="1:6" ht="15" thickBot="1" x14ac:dyDescent="0.35">
      <c r="A10" s="25"/>
      <c r="B10" s="24" t="s">
        <v>349</v>
      </c>
      <c r="C10" s="402">
        <f>C7-C9</f>
        <v>0</v>
      </c>
      <c r="D10" s="402">
        <f t="shared" ref="D10:E10" si="0">D7-D9</f>
        <v>0</v>
      </c>
      <c r="E10" s="402">
        <f t="shared" si="0"/>
        <v>0</v>
      </c>
      <c r="F10" s="141"/>
    </row>
    <row r="11" spans="1:6" ht="15" thickTop="1" x14ac:dyDescent="0.3">
      <c r="A11" s="25"/>
      <c r="B11" s="24"/>
      <c r="C11" s="404"/>
      <c r="D11" s="404"/>
      <c r="E11" s="404"/>
      <c r="F11" s="141"/>
    </row>
    <row r="12" spans="1:6" ht="15" thickBot="1" x14ac:dyDescent="0.35">
      <c r="A12" s="25"/>
      <c r="B12" s="24" t="s">
        <v>357</v>
      </c>
      <c r="C12" s="405">
        <f>'Balance sheet'!H14-'Sensitivity analysis'!C9</f>
        <v>0</v>
      </c>
      <c r="D12" s="405">
        <f>'Balance sheet'!I14-'Sensitivity analysis'!D9</f>
        <v>0</v>
      </c>
      <c r="E12" s="405">
        <f>'Balance sheet'!J14-'Sensitivity analysis'!E9</f>
        <v>0</v>
      </c>
      <c r="F12" s="141"/>
    </row>
    <row r="13" spans="1:6" ht="15" thickTop="1" x14ac:dyDescent="0.3">
      <c r="A13" s="25"/>
      <c r="B13" s="24"/>
      <c r="C13" s="401"/>
      <c r="D13" s="401"/>
      <c r="E13" s="401"/>
      <c r="F13" s="141"/>
    </row>
    <row r="14" spans="1:6" ht="20.25" customHeight="1" x14ac:dyDescent="0.3">
      <c r="A14" s="25"/>
      <c r="B14" s="413" t="s">
        <v>355</v>
      </c>
      <c r="C14" s="413"/>
      <c r="D14" s="413"/>
      <c r="E14" s="413"/>
      <c r="F14" s="141"/>
    </row>
    <row r="15" spans="1:6" ht="110.25" customHeight="1" x14ac:dyDescent="0.3">
      <c r="A15" s="25"/>
      <c r="B15" s="410"/>
      <c r="C15" s="411"/>
      <c r="D15" s="411"/>
      <c r="E15" s="412"/>
      <c r="F15" s="141"/>
    </row>
    <row r="16" spans="1:6" s="399" customFormat="1" ht="14.5" x14ac:dyDescent="0.3">
      <c r="A16" s="396"/>
      <c r="B16" s="400"/>
      <c r="C16" s="397"/>
      <c r="D16" s="397"/>
      <c r="E16" s="397"/>
      <c r="F16" s="398"/>
    </row>
    <row r="17" spans="1:6" ht="14.5" x14ac:dyDescent="0.3">
      <c r="A17" s="25">
        <v>3</v>
      </c>
      <c r="B17" s="396" t="s">
        <v>350</v>
      </c>
      <c r="C17" s="375">
        <f>Expenditure!H23*0.01</f>
        <v>0</v>
      </c>
      <c r="D17" s="120">
        <v>0</v>
      </c>
      <c r="E17" s="120">
        <v>0</v>
      </c>
      <c r="F17" s="141"/>
    </row>
    <row r="18" spans="1:6" ht="15" thickBot="1" x14ac:dyDescent="0.35">
      <c r="A18" s="25"/>
      <c r="B18" s="24" t="s">
        <v>349</v>
      </c>
      <c r="C18" s="402">
        <f>C7-C17</f>
        <v>0</v>
      </c>
      <c r="D18" s="402">
        <f t="shared" ref="D18:E18" si="1">D7-D17</f>
        <v>0</v>
      </c>
      <c r="E18" s="402">
        <f t="shared" si="1"/>
        <v>0</v>
      </c>
      <c r="F18" s="141"/>
    </row>
    <row r="19" spans="1:6" ht="15" thickTop="1" x14ac:dyDescent="0.3">
      <c r="A19" s="25"/>
      <c r="B19" s="24"/>
      <c r="C19" s="404"/>
      <c r="D19" s="404"/>
      <c r="E19" s="404"/>
      <c r="F19" s="141"/>
    </row>
    <row r="20" spans="1:6" ht="15" thickBot="1" x14ac:dyDescent="0.35">
      <c r="A20" s="25"/>
      <c r="B20" s="24" t="s">
        <v>357</v>
      </c>
      <c r="C20" s="405">
        <f>'Balance sheet'!H14-'Sensitivity analysis'!C17</f>
        <v>0</v>
      </c>
      <c r="D20" s="405">
        <f>'Balance sheet'!I14-'Sensitivity analysis'!D17</f>
        <v>0</v>
      </c>
      <c r="E20" s="405">
        <f>'Balance sheet'!J14-'Sensitivity analysis'!E17</f>
        <v>0</v>
      </c>
      <c r="F20" s="141"/>
    </row>
    <row r="21" spans="1:6" ht="13.5" thickTop="1" x14ac:dyDescent="0.3">
      <c r="B21" s="198"/>
    </row>
    <row r="22" spans="1:6" ht="18.75" customHeight="1" x14ac:dyDescent="0.3">
      <c r="A22" s="25"/>
      <c r="B22" s="413" t="s">
        <v>355</v>
      </c>
      <c r="C22" s="413"/>
      <c r="D22" s="413"/>
      <c r="E22" s="413"/>
      <c r="F22" s="141"/>
    </row>
    <row r="23" spans="1:6" ht="110.25" customHeight="1" x14ac:dyDescent="0.25">
      <c r="A23" s="25"/>
      <c r="B23" s="410"/>
      <c r="C23" s="411"/>
      <c r="D23" s="411"/>
      <c r="E23" s="412"/>
    </row>
    <row r="25" spans="1:6" ht="14.5" x14ac:dyDescent="0.3">
      <c r="A25" s="25">
        <v>3</v>
      </c>
      <c r="B25" s="396" t="s">
        <v>352</v>
      </c>
      <c r="C25" s="375">
        <f>Expenditure!H24*0.01</f>
        <v>0</v>
      </c>
      <c r="D25" s="120">
        <v>0</v>
      </c>
      <c r="E25" s="120">
        <v>0</v>
      </c>
      <c r="F25" s="141"/>
    </row>
    <row r="26" spans="1:6" ht="15" thickBot="1" x14ac:dyDescent="0.35">
      <c r="A26" s="25"/>
      <c r="B26" s="24" t="s">
        <v>349</v>
      </c>
      <c r="C26" s="402">
        <f>C7-C25</f>
        <v>0</v>
      </c>
      <c r="D26" s="402">
        <f t="shared" ref="D26:E26" si="2">D7-D25</f>
        <v>0</v>
      </c>
      <c r="E26" s="402">
        <f t="shared" si="2"/>
        <v>0</v>
      </c>
      <c r="F26" s="141"/>
    </row>
    <row r="27" spans="1:6" ht="15" thickTop="1" x14ac:dyDescent="0.3">
      <c r="A27" s="25"/>
      <c r="B27" s="24"/>
      <c r="C27" s="401"/>
      <c r="D27" s="401"/>
      <c r="E27" s="401"/>
      <c r="F27" s="141"/>
    </row>
    <row r="28" spans="1:6" ht="15" thickBot="1" x14ac:dyDescent="0.35">
      <c r="A28" s="25"/>
      <c r="B28" s="24" t="s">
        <v>357</v>
      </c>
      <c r="C28" s="405">
        <f>'Balance sheet'!H14-'Sensitivity analysis'!C26</f>
        <v>0</v>
      </c>
      <c r="D28" s="405">
        <f>'Balance sheet'!I14-'Sensitivity analysis'!D26</f>
        <v>0</v>
      </c>
      <c r="E28" s="405">
        <f>'Balance sheet'!J14-'Sensitivity analysis'!E26</f>
        <v>0</v>
      </c>
      <c r="F28" s="141"/>
    </row>
    <row r="29" spans="1:6" ht="15" thickTop="1" x14ac:dyDescent="0.3">
      <c r="A29" s="25"/>
      <c r="B29" s="24"/>
      <c r="C29" s="406"/>
      <c r="D29" s="406"/>
      <c r="E29" s="406"/>
      <c r="F29" s="141"/>
    </row>
    <row r="30" spans="1:6" ht="18" customHeight="1" x14ac:dyDescent="0.3">
      <c r="A30" s="25"/>
      <c r="B30" s="413" t="s">
        <v>356</v>
      </c>
      <c r="C30" s="413"/>
      <c r="D30" s="413"/>
      <c r="E30" s="413"/>
      <c r="F30" s="141"/>
    </row>
    <row r="31" spans="1:6" ht="110.25" customHeight="1" x14ac:dyDescent="0.25">
      <c r="A31" s="25"/>
      <c r="B31" s="410"/>
      <c r="C31" s="411"/>
      <c r="D31" s="411"/>
      <c r="E31" s="412"/>
    </row>
  </sheetData>
  <sheetProtection password="E0DA" sheet="1" objects="1" scenarios="1"/>
  <mergeCells count="6">
    <mergeCell ref="B15:E15"/>
    <mergeCell ref="B23:E23"/>
    <mergeCell ref="B31:E31"/>
    <mergeCell ref="B14:E14"/>
    <mergeCell ref="B22:E22"/>
    <mergeCell ref="B30:E30"/>
  </mergeCells>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9:E9 C17 C25"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
  <sheetViews>
    <sheetView workbookViewId="0">
      <selection activeCell="C7" sqref="C7"/>
    </sheetView>
  </sheetViews>
  <sheetFormatPr defaultColWidth="9.1796875" defaultRowHeight="12.5" x14ac:dyDescent="0.25"/>
  <cols>
    <col min="1" max="1" width="9.1796875" style="251"/>
    <col min="2" max="2" width="41.1796875" style="251" customWidth="1"/>
    <col min="3" max="6" width="14.54296875" style="251" customWidth="1"/>
    <col min="7" max="10" width="33.26953125" style="251" customWidth="1"/>
    <col min="11" max="16384" width="9.1796875" style="251"/>
  </cols>
  <sheetData>
    <row r="1" spans="1:10" ht="15.5" x14ac:dyDescent="0.3">
      <c r="A1" s="414" t="s">
        <v>247</v>
      </c>
      <c r="B1" s="415"/>
      <c r="C1" s="250" t="s">
        <v>246</v>
      </c>
      <c r="D1" s="250" t="s">
        <v>245</v>
      </c>
      <c r="E1" s="250" t="s">
        <v>249</v>
      </c>
      <c r="F1" s="250" t="s">
        <v>338</v>
      </c>
      <c r="G1" s="250" t="s">
        <v>246</v>
      </c>
      <c r="H1" s="250" t="s">
        <v>245</v>
      </c>
      <c r="I1" s="250" t="s">
        <v>249</v>
      </c>
      <c r="J1" s="250" t="s">
        <v>338</v>
      </c>
    </row>
    <row r="2" spans="1:10" ht="15.5" x14ac:dyDescent="0.3">
      <c r="A2" s="414" t="s">
        <v>244</v>
      </c>
      <c r="B2" s="415" t="s">
        <v>244</v>
      </c>
      <c r="C2" s="252" t="s">
        <v>6</v>
      </c>
      <c r="D2" s="252" t="s">
        <v>6</v>
      </c>
      <c r="E2" s="252" t="s">
        <v>6</v>
      </c>
      <c r="F2" s="252" t="s">
        <v>6</v>
      </c>
      <c r="G2" s="250" t="s">
        <v>243</v>
      </c>
      <c r="H2" s="250" t="s">
        <v>243</v>
      </c>
      <c r="I2" s="250" t="s">
        <v>243</v>
      </c>
      <c r="J2" s="250" t="s">
        <v>243</v>
      </c>
    </row>
    <row r="3" spans="1:10" ht="15.5" x14ac:dyDescent="0.25">
      <c r="A3" s="253" t="s">
        <v>242</v>
      </c>
      <c r="B3" s="254"/>
      <c r="C3" s="122"/>
      <c r="D3" s="122"/>
      <c r="E3" s="122"/>
      <c r="F3" s="122"/>
      <c r="G3" s="122"/>
      <c r="H3" s="122"/>
      <c r="I3" s="122"/>
      <c r="J3" s="122"/>
    </row>
    <row r="4" spans="1:10" ht="15.5" x14ac:dyDescent="0.25">
      <c r="A4" s="258" t="s">
        <v>248</v>
      </c>
      <c r="B4" s="254"/>
      <c r="C4" s="122"/>
      <c r="D4" s="122"/>
      <c r="E4" s="122"/>
      <c r="F4" s="122"/>
      <c r="G4" s="122"/>
      <c r="H4" s="122"/>
      <c r="I4" s="122"/>
      <c r="J4" s="122"/>
    </row>
    <row r="5" spans="1:10" ht="15.5" x14ac:dyDescent="0.25">
      <c r="A5" s="258" t="s">
        <v>248</v>
      </c>
      <c r="B5" s="255"/>
      <c r="C5" s="122"/>
      <c r="D5" s="122"/>
      <c r="E5" s="122"/>
      <c r="F5" s="122"/>
      <c r="G5" s="122"/>
      <c r="H5" s="122"/>
      <c r="I5" s="122"/>
      <c r="J5" s="122"/>
    </row>
    <row r="6" spans="1:10" ht="15.5" x14ac:dyDescent="0.25">
      <c r="A6" s="259" t="s">
        <v>248</v>
      </c>
      <c r="B6" s="256"/>
      <c r="C6" s="122"/>
      <c r="D6" s="122"/>
      <c r="E6" s="122"/>
      <c r="F6" s="122"/>
      <c r="G6" s="122"/>
      <c r="H6" s="122"/>
      <c r="I6" s="122"/>
      <c r="J6" s="122"/>
    </row>
    <row r="7" spans="1:10" x14ac:dyDescent="0.25">
      <c r="B7" s="257" t="s">
        <v>119</v>
      </c>
      <c r="C7" s="386">
        <f>SUM(C3:C6)</f>
        <v>0</v>
      </c>
      <c r="D7" s="386">
        <f>SUM(D3:D6)</f>
        <v>0</v>
      </c>
      <c r="E7" s="386">
        <f>SUM(E3:E6)</f>
        <v>0</v>
      </c>
      <c r="F7" s="386">
        <f>SUM(F3:F6)</f>
        <v>0</v>
      </c>
    </row>
  </sheetData>
  <sheetProtection password="E0DA" sheet="1" objects="1" scenarios="1"/>
  <mergeCells count="2">
    <mergeCell ref="A1:B1"/>
    <mergeCell ref="A2:B2"/>
  </mergeCells>
  <pageMargins left="0.70866141732283472" right="0.70866141732283472" top="0.74803149606299213" bottom="0.74803149606299213" header="0.31496062992125984" footer="0.31496062992125984"/>
  <pageSetup paperSize="9" scale="45" orientation="landscape" r:id="rId1"/>
  <ignoredErrors>
    <ignoredError sqref="D2:F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54"/>
  <sheetViews>
    <sheetView zoomScaleNormal="100" workbookViewId="0">
      <selection activeCell="B18" sqref="B18"/>
    </sheetView>
  </sheetViews>
  <sheetFormatPr defaultColWidth="9.1796875" defaultRowHeight="12.5" x14ac:dyDescent="0.25"/>
  <cols>
    <col min="1" max="1" width="9.1796875" style="1"/>
    <col min="2" max="2" width="63.7265625" style="1" customWidth="1"/>
    <col min="3" max="3" width="3.54296875" style="1" customWidth="1"/>
    <col min="4" max="4" width="8.7265625" style="1" customWidth="1"/>
    <col min="5" max="5" width="3.1796875" style="1" customWidth="1"/>
    <col min="6" max="6" width="8.7265625" style="1" customWidth="1"/>
    <col min="7" max="7" width="9.54296875" style="1" customWidth="1"/>
    <col min="8" max="9" width="9.1796875" style="1"/>
    <col min="10" max="10" width="5.1796875" style="1" customWidth="1"/>
    <col min="11" max="11" width="10" style="1" customWidth="1"/>
    <col min="12" max="12" width="11" style="1" customWidth="1"/>
    <col min="13" max="14" width="10.81640625" style="1" customWidth="1"/>
    <col min="15" max="15" width="71" style="1" customWidth="1"/>
    <col min="16" max="16384" width="9.1796875" style="1"/>
  </cols>
  <sheetData>
    <row r="1" spans="2:25" ht="14.5" x14ac:dyDescent="0.35">
      <c r="B1" s="33">
        <f>Declaration!C3</f>
        <v>0</v>
      </c>
      <c r="C1" s="33"/>
      <c r="D1" s="29"/>
      <c r="F1" s="29"/>
      <c r="G1" s="29"/>
      <c r="H1" s="29"/>
      <c r="I1" s="29"/>
      <c r="J1" s="29"/>
      <c r="K1" s="29"/>
      <c r="L1" s="34"/>
      <c r="M1" s="29"/>
      <c r="N1" s="29"/>
      <c r="O1" s="29"/>
      <c r="P1" s="5"/>
      <c r="Q1" s="5"/>
      <c r="R1" s="5"/>
      <c r="S1" s="5"/>
      <c r="T1" s="5"/>
      <c r="U1" s="5"/>
      <c r="V1" s="5"/>
      <c r="W1" s="5"/>
      <c r="X1" s="5"/>
      <c r="Y1" s="6"/>
    </row>
    <row r="2" spans="2:25" ht="14.5" x14ac:dyDescent="0.35">
      <c r="B2" s="33"/>
      <c r="C2" s="33"/>
      <c r="D2" s="31"/>
      <c r="F2" s="29"/>
      <c r="G2" s="29"/>
      <c r="H2" s="29"/>
      <c r="I2" s="29"/>
      <c r="J2" s="29"/>
      <c r="K2" s="29"/>
      <c r="L2" s="34"/>
      <c r="M2" s="29"/>
      <c r="N2" s="29"/>
      <c r="O2" s="28"/>
      <c r="P2" s="5"/>
      <c r="Q2" s="5"/>
      <c r="R2" s="5"/>
      <c r="S2" s="5"/>
      <c r="T2" s="5"/>
      <c r="U2" s="5"/>
      <c r="V2" s="5"/>
      <c r="W2" s="5"/>
      <c r="X2" s="5"/>
      <c r="Y2" s="6"/>
    </row>
    <row r="3" spans="2:25" ht="67.5" customHeight="1" x14ac:dyDescent="0.35">
      <c r="B3" s="28" t="s">
        <v>98</v>
      </c>
      <c r="C3" s="28"/>
      <c r="D3" s="35" t="s">
        <v>339</v>
      </c>
      <c r="F3" s="36" t="s">
        <v>121</v>
      </c>
      <c r="G3" s="173" t="s">
        <v>122</v>
      </c>
      <c r="H3" s="173" t="s">
        <v>146</v>
      </c>
      <c r="I3" s="173" t="s">
        <v>340</v>
      </c>
      <c r="J3" s="37"/>
      <c r="K3" s="35" t="s">
        <v>123</v>
      </c>
      <c r="L3" s="173" t="s">
        <v>173</v>
      </c>
      <c r="M3" s="173" t="s">
        <v>147</v>
      </c>
      <c r="N3" s="173" t="s">
        <v>341</v>
      </c>
      <c r="O3" s="124" t="s">
        <v>108</v>
      </c>
      <c r="P3" s="124"/>
      <c r="Q3" s="124"/>
      <c r="R3" s="5"/>
      <c r="S3" s="5"/>
      <c r="T3" s="5"/>
      <c r="U3" s="3"/>
      <c r="V3" s="5"/>
      <c r="W3" s="3"/>
      <c r="X3" s="2"/>
      <c r="Y3" s="3"/>
    </row>
    <row r="4" spans="2:25" ht="14.5" x14ac:dyDescent="0.35">
      <c r="B4" s="32"/>
      <c r="C4" s="32"/>
      <c r="D4" s="38" t="s">
        <v>6</v>
      </c>
      <c r="F4" s="38" t="s">
        <v>6</v>
      </c>
      <c r="G4" s="38" t="s">
        <v>6</v>
      </c>
      <c r="H4" s="38" t="s">
        <v>6</v>
      </c>
      <c r="I4" s="38" t="s">
        <v>6</v>
      </c>
      <c r="J4" s="32"/>
      <c r="K4" s="39" t="s">
        <v>7</v>
      </c>
      <c r="L4" s="39" t="s">
        <v>7</v>
      </c>
      <c r="M4" s="39" t="s">
        <v>7</v>
      </c>
      <c r="N4" s="39" t="s">
        <v>7</v>
      </c>
      <c r="O4" s="125"/>
      <c r="P4" s="125"/>
      <c r="Q4" s="125"/>
    </row>
    <row r="5" spans="2:25" ht="14.5" x14ac:dyDescent="0.35">
      <c r="B5" s="28" t="s">
        <v>8</v>
      </c>
      <c r="C5" s="28"/>
      <c r="D5" s="32"/>
      <c r="F5" s="32"/>
      <c r="G5" s="32"/>
      <c r="H5" s="32"/>
      <c r="I5" s="32"/>
      <c r="J5" s="32"/>
      <c r="K5" s="32"/>
      <c r="L5" s="32"/>
      <c r="M5" s="32"/>
      <c r="N5" s="32"/>
      <c r="O5" s="125"/>
      <c r="P5" s="125"/>
      <c r="Q5" s="125"/>
    </row>
    <row r="6" spans="2:25" ht="14.5" x14ac:dyDescent="0.35">
      <c r="D6" s="32"/>
      <c r="F6" s="32"/>
      <c r="G6" s="32"/>
      <c r="H6" s="32"/>
      <c r="I6" s="32"/>
      <c r="J6" s="32"/>
      <c r="K6" s="32"/>
      <c r="L6" s="32"/>
      <c r="M6" s="32"/>
      <c r="N6" s="32"/>
      <c r="O6" s="387"/>
      <c r="P6" s="125"/>
      <c r="Q6" s="125"/>
    </row>
    <row r="7" spans="2:25" ht="14.5" x14ac:dyDescent="0.35">
      <c r="B7" s="40" t="s">
        <v>141</v>
      </c>
      <c r="C7" s="40"/>
      <c r="D7" s="203">
        <f>Income!E14</f>
        <v>0</v>
      </c>
      <c r="F7" s="203">
        <f>Income!G14</f>
        <v>0</v>
      </c>
      <c r="G7" s="203">
        <f>Income!H14</f>
        <v>0</v>
      </c>
      <c r="H7" s="121">
        <v>0</v>
      </c>
      <c r="I7" s="121">
        <v>0</v>
      </c>
      <c r="J7" s="32"/>
      <c r="K7" s="41" t="str">
        <f t="shared" ref="K7:K14" si="0">IF(D7=0,"",(F7-D7)/D7)</f>
        <v/>
      </c>
      <c r="L7" s="41" t="str">
        <f t="shared" ref="L7:L14" si="1">IF(F7=0,"",(G7-F7)/F7)</f>
        <v/>
      </c>
      <c r="M7" s="41" t="str">
        <f t="shared" ref="M7:M14" si="2">IF(G7=0,"",(H7-G7)/G7)</f>
        <v/>
      </c>
      <c r="N7" s="41" t="str">
        <f t="shared" ref="N7:N14" si="3">IF(H7=0,"",(I7-H7)/H7)</f>
        <v/>
      </c>
      <c r="O7" s="388"/>
      <c r="P7" s="123"/>
      <c r="Q7" s="123"/>
    </row>
    <row r="8" spans="2:25" ht="14.5" x14ac:dyDescent="0.35">
      <c r="B8" s="40" t="s">
        <v>186</v>
      </c>
      <c r="C8" s="40"/>
      <c r="D8" s="203">
        <f>Income!E25</f>
        <v>0</v>
      </c>
      <c r="F8" s="203">
        <f>Income!G25</f>
        <v>0</v>
      </c>
      <c r="G8" s="203">
        <f>Income!H25</f>
        <v>0</v>
      </c>
      <c r="H8" s="121">
        <v>0</v>
      </c>
      <c r="I8" s="121">
        <v>0</v>
      </c>
      <c r="J8" s="32"/>
      <c r="K8" s="41" t="str">
        <f t="shared" si="0"/>
        <v/>
      </c>
      <c r="L8" s="41" t="str">
        <f t="shared" si="1"/>
        <v/>
      </c>
      <c r="M8" s="41" t="str">
        <f t="shared" si="2"/>
        <v/>
      </c>
      <c r="N8" s="41" t="str">
        <f t="shared" si="3"/>
        <v/>
      </c>
      <c r="O8" s="388"/>
      <c r="P8" s="123"/>
      <c r="Q8" s="123"/>
    </row>
    <row r="9" spans="2:25" ht="14.5" x14ac:dyDescent="0.35">
      <c r="B9" s="40" t="s">
        <v>9</v>
      </c>
      <c r="C9" s="40"/>
      <c r="D9" s="203">
        <f>Income!E29</f>
        <v>0</v>
      </c>
      <c r="F9" s="203">
        <f>Income!G29</f>
        <v>0</v>
      </c>
      <c r="G9" s="203">
        <f>Income!H29</f>
        <v>0</v>
      </c>
      <c r="H9" s="121">
        <v>0</v>
      </c>
      <c r="I9" s="121">
        <v>0</v>
      </c>
      <c r="J9" s="32"/>
      <c r="K9" s="41" t="str">
        <f t="shared" si="0"/>
        <v/>
      </c>
      <c r="L9" s="41" t="str">
        <f t="shared" si="1"/>
        <v/>
      </c>
      <c r="M9" s="41" t="str">
        <f t="shared" si="2"/>
        <v/>
      </c>
      <c r="N9" s="41" t="str">
        <f t="shared" si="3"/>
        <v/>
      </c>
      <c r="O9" s="388"/>
      <c r="P9" s="123"/>
      <c r="Q9" s="123"/>
    </row>
    <row r="10" spans="2:25" ht="14.5" x14ac:dyDescent="0.35">
      <c r="B10" s="40" t="s">
        <v>10</v>
      </c>
      <c r="C10" s="40"/>
      <c r="D10" s="203">
        <f>Income!E43</f>
        <v>0</v>
      </c>
      <c r="F10" s="203">
        <f>Income!G43</f>
        <v>0</v>
      </c>
      <c r="G10" s="203">
        <f>Income!H43</f>
        <v>0</v>
      </c>
      <c r="H10" s="121">
        <v>0</v>
      </c>
      <c r="I10" s="121">
        <v>0</v>
      </c>
      <c r="J10" s="32"/>
      <c r="K10" s="41" t="str">
        <f t="shared" si="0"/>
        <v/>
      </c>
      <c r="L10" s="41" t="str">
        <f t="shared" si="1"/>
        <v/>
      </c>
      <c r="M10" s="41" t="str">
        <f t="shared" si="2"/>
        <v/>
      </c>
      <c r="N10" s="41" t="str">
        <f t="shared" si="3"/>
        <v/>
      </c>
      <c r="O10" s="388"/>
      <c r="P10" s="123"/>
      <c r="Q10" s="123"/>
    </row>
    <row r="11" spans="2:25" ht="14.5" x14ac:dyDescent="0.35">
      <c r="B11" s="40" t="s">
        <v>66</v>
      </c>
      <c r="C11" s="40"/>
      <c r="D11" s="197">
        <f>Income!E51</f>
        <v>0</v>
      </c>
      <c r="F11" s="197">
        <f>Income!G51</f>
        <v>0</v>
      </c>
      <c r="G11" s="197">
        <f>Income!H51</f>
        <v>0</v>
      </c>
      <c r="H11" s="122">
        <v>0</v>
      </c>
      <c r="I11" s="122">
        <v>0</v>
      </c>
      <c r="J11" s="32"/>
      <c r="K11" s="41" t="str">
        <f t="shared" si="0"/>
        <v/>
      </c>
      <c r="L11" s="41" t="str">
        <f t="shared" si="1"/>
        <v/>
      </c>
      <c r="M11" s="41" t="str">
        <f t="shared" si="2"/>
        <v/>
      </c>
      <c r="N11" s="41" t="str">
        <f t="shared" si="3"/>
        <v/>
      </c>
      <c r="O11" s="388"/>
      <c r="P11" s="123"/>
      <c r="Q11" s="123"/>
    </row>
    <row r="12" spans="2:25" ht="14.5" x14ac:dyDescent="0.35">
      <c r="B12" s="42" t="s">
        <v>124</v>
      </c>
      <c r="C12" s="42"/>
      <c r="D12" s="352">
        <f>SUM(D7:D11)</f>
        <v>0</v>
      </c>
      <c r="F12" s="352">
        <f>SUM(F7:F11)</f>
        <v>0</v>
      </c>
      <c r="G12" s="352">
        <f>SUM(G7:G11)</f>
        <v>0</v>
      </c>
      <c r="H12" s="81">
        <f>SUM(H7:H11)</f>
        <v>0</v>
      </c>
      <c r="I12" s="81">
        <f>SUM(I7:I11)</f>
        <v>0</v>
      </c>
      <c r="J12" s="32"/>
      <c r="K12" s="41" t="str">
        <f t="shared" si="0"/>
        <v/>
      </c>
      <c r="L12" s="41" t="str">
        <f t="shared" si="1"/>
        <v/>
      </c>
      <c r="M12" s="41" t="str">
        <f t="shared" si="2"/>
        <v/>
      </c>
      <c r="N12" s="41" t="str">
        <f t="shared" si="3"/>
        <v/>
      </c>
      <c r="O12" s="388"/>
      <c r="P12" s="123"/>
      <c r="Q12" s="123"/>
    </row>
    <row r="13" spans="2:25" ht="15" thickBot="1" x14ac:dyDescent="0.4">
      <c r="B13" s="40" t="s">
        <v>125</v>
      </c>
      <c r="C13" s="40"/>
      <c r="D13" s="197">
        <f>Income!E57</f>
        <v>0</v>
      </c>
      <c r="F13" s="197">
        <f>Income!G57</f>
        <v>0</v>
      </c>
      <c r="G13" s="197">
        <f>Income!H57</f>
        <v>0</v>
      </c>
      <c r="H13" s="122">
        <v>0</v>
      </c>
      <c r="I13" s="122">
        <v>0</v>
      </c>
      <c r="J13" s="32"/>
      <c r="K13" s="140" t="str">
        <f t="shared" si="0"/>
        <v/>
      </c>
      <c r="L13" s="41" t="str">
        <f t="shared" si="1"/>
        <v/>
      </c>
      <c r="M13" s="41" t="str">
        <f t="shared" si="2"/>
        <v/>
      </c>
      <c r="N13" s="41" t="str">
        <f t="shared" si="3"/>
        <v/>
      </c>
      <c r="O13" s="388"/>
      <c r="P13" s="123"/>
      <c r="Q13" s="123"/>
    </row>
    <row r="14" spans="2:25" ht="15" thickBot="1" x14ac:dyDescent="0.4">
      <c r="B14" s="42" t="s">
        <v>11</v>
      </c>
      <c r="C14" s="42"/>
      <c r="D14" s="73">
        <f>D12+D13</f>
        <v>0</v>
      </c>
      <c r="F14" s="73">
        <f>F12+F13</f>
        <v>0</v>
      </c>
      <c r="G14" s="73">
        <f t="shared" ref="G14:I14" si="4">G12+G13</f>
        <v>0</v>
      </c>
      <c r="H14" s="73">
        <f t="shared" si="4"/>
        <v>0</v>
      </c>
      <c r="I14" s="73">
        <f t="shared" si="4"/>
        <v>0</v>
      </c>
      <c r="J14" s="43"/>
      <c r="K14" s="140" t="str">
        <f t="shared" si="0"/>
        <v/>
      </c>
      <c r="L14" s="41" t="str">
        <f t="shared" si="1"/>
        <v/>
      </c>
      <c r="M14" s="41" t="str">
        <f t="shared" si="2"/>
        <v/>
      </c>
      <c r="N14" s="41" t="str">
        <f t="shared" si="3"/>
        <v/>
      </c>
      <c r="O14" s="388"/>
      <c r="P14" s="123"/>
      <c r="Q14" s="123"/>
    </row>
    <row r="15" spans="2:25" ht="14.5" x14ac:dyDescent="0.35">
      <c r="B15" s="40"/>
      <c r="C15" s="40"/>
      <c r="D15" s="75"/>
      <c r="F15" s="75"/>
      <c r="G15" s="75"/>
      <c r="H15" s="76"/>
      <c r="I15" s="76"/>
      <c r="J15" s="32"/>
      <c r="K15" s="140"/>
      <c r="L15" s="41"/>
      <c r="M15" s="41"/>
      <c r="N15" s="41"/>
      <c r="O15" s="388"/>
      <c r="P15" s="123"/>
      <c r="Q15" s="123"/>
    </row>
    <row r="16" spans="2:25" ht="14.5" x14ac:dyDescent="0.35">
      <c r="B16" s="42" t="s">
        <v>12</v>
      </c>
      <c r="C16" s="42"/>
      <c r="D16" s="77"/>
      <c r="F16" s="77"/>
      <c r="G16" s="72"/>
      <c r="H16" s="72"/>
      <c r="I16" s="72"/>
      <c r="J16" s="32"/>
      <c r="K16" s="140"/>
      <c r="L16" s="41"/>
      <c r="M16" s="41"/>
      <c r="N16" s="41"/>
      <c r="O16" s="388"/>
      <c r="P16" s="123"/>
      <c r="Q16" s="123"/>
    </row>
    <row r="17" spans="2:17" ht="14.5" x14ac:dyDescent="0.35">
      <c r="B17" s="40"/>
      <c r="C17" s="40"/>
      <c r="D17" s="77"/>
      <c r="F17" s="77"/>
      <c r="G17" s="72"/>
      <c r="H17" s="72"/>
      <c r="I17" s="72"/>
      <c r="J17" s="32"/>
      <c r="K17" s="140"/>
      <c r="L17" s="41"/>
      <c r="M17" s="41"/>
      <c r="N17" s="41"/>
      <c r="O17" s="388"/>
      <c r="P17" s="123"/>
      <c r="Q17" s="123"/>
    </row>
    <row r="18" spans="2:17" ht="14.5" x14ac:dyDescent="0.35">
      <c r="B18" s="40" t="s">
        <v>13</v>
      </c>
      <c r="C18" s="40"/>
      <c r="D18" s="197">
        <f>Expenditure!E16</f>
        <v>0</v>
      </c>
      <c r="F18" s="197">
        <f>Expenditure!G16</f>
        <v>0</v>
      </c>
      <c r="G18" s="197">
        <f>Expenditure!H16</f>
        <v>0</v>
      </c>
      <c r="H18" s="122">
        <v>0</v>
      </c>
      <c r="I18" s="122">
        <v>0</v>
      </c>
      <c r="J18" s="32"/>
      <c r="K18" s="41" t="str">
        <f t="shared" ref="K18:K24" si="5">IF(D18=0,"",(F18-D18)/D18)</f>
        <v/>
      </c>
      <c r="L18" s="41" t="str">
        <f t="shared" ref="L18:N24" si="6">IF(F18=0,"",(G18-F18)/F18)</f>
        <v/>
      </c>
      <c r="M18" s="41" t="str">
        <f t="shared" si="6"/>
        <v/>
      </c>
      <c r="N18" s="41" t="str">
        <f t="shared" si="6"/>
        <v/>
      </c>
      <c r="O18" s="388"/>
      <c r="P18" s="123"/>
      <c r="Q18" s="123"/>
    </row>
    <row r="19" spans="2:17" ht="14.5" x14ac:dyDescent="0.35">
      <c r="B19" s="40" t="s">
        <v>126</v>
      </c>
      <c r="C19" s="40"/>
      <c r="D19" s="197">
        <f>Expenditure!E18</f>
        <v>0</v>
      </c>
      <c r="F19" s="197">
        <f>Expenditure!G18</f>
        <v>0</v>
      </c>
      <c r="G19" s="197">
        <f>Expenditure!H18</f>
        <v>0</v>
      </c>
      <c r="H19" s="122">
        <v>0</v>
      </c>
      <c r="I19" s="122">
        <v>0</v>
      </c>
      <c r="J19" s="32"/>
      <c r="K19" s="41" t="str">
        <f t="shared" si="5"/>
        <v/>
      </c>
      <c r="L19" s="41" t="str">
        <f t="shared" si="6"/>
        <v/>
      </c>
      <c r="M19" s="41" t="str">
        <f t="shared" si="6"/>
        <v/>
      </c>
      <c r="N19" s="41" t="str">
        <f t="shared" si="6"/>
        <v/>
      </c>
      <c r="O19" s="388"/>
      <c r="P19" s="123"/>
      <c r="Q19" s="123"/>
    </row>
    <row r="20" spans="2:17" ht="14.5" x14ac:dyDescent="0.35">
      <c r="B20" s="40" t="s">
        <v>165</v>
      </c>
      <c r="C20" s="40"/>
      <c r="D20" s="197">
        <f>Expenditure!E33</f>
        <v>0</v>
      </c>
      <c r="F20" s="197">
        <f>Expenditure!G33</f>
        <v>0</v>
      </c>
      <c r="G20" s="197">
        <f>Expenditure!H33</f>
        <v>0</v>
      </c>
      <c r="H20" s="122">
        <v>0</v>
      </c>
      <c r="I20" s="122">
        <v>0</v>
      </c>
      <c r="J20" s="32"/>
      <c r="K20" s="41" t="str">
        <f t="shared" si="5"/>
        <v/>
      </c>
      <c r="L20" s="41" t="str">
        <f t="shared" si="6"/>
        <v/>
      </c>
      <c r="M20" s="41" t="str">
        <f t="shared" si="6"/>
        <v/>
      </c>
      <c r="N20" s="41" t="str">
        <f t="shared" si="6"/>
        <v/>
      </c>
      <c r="O20" s="388"/>
      <c r="P20" s="123"/>
      <c r="Q20" s="123"/>
    </row>
    <row r="21" spans="2:17" ht="14.5" x14ac:dyDescent="0.35">
      <c r="B21" s="40" t="s">
        <v>14</v>
      </c>
      <c r="C21" s="40"/>
      <c r="D21" s="197">
        <f>Expenditure!E52</f>
        <v>0</v>
      </c>
      <c r="F21" s="197">
        <f>Expenditure!G52</f>
        <v>0</v>
      </c>
      <c r="G21" s="197">
        <f>Expenditure!H52</f>
        <v>0</v>
      </c>
      <c r="H21" s="122">
        <v>0</v>
      </c>
      <c r="I21" s="122">
        <v>0</v>
      </c>
      <c r="J21" s="32"/>
      <c r="K21" s="41" t="str">
        <f t="shared" si="5"/>
        <v/>
      </c>
      <c r="L21" s="41" t="str">
        <f t="shared" si="6"/>
        <v/>
      </c>
      <c r="M21" s="41" t="str">
        <f t="shared" si="6"/>
        <v/>
      </c>
      <c r="N21" s="41" t="str">
        <f t="shared" si="6"/>
        <v/>
      </c>
      <c r="O21" s="388"/>
      <c r="P21" s="123"/>
      <c r="Q21" s="123"/>
    </row>
    <row r="22" spans="2:17" ht="14.5" x14ac:dyDescent="0.35">
      <c r="B22" s="40" t="s">
        <v>101</v>
      </c>
      <c r="C22" s="40"/>
      <c r="D22" s="197">
        <f>'ALF funding'!B7</f>
        <v>0</v>
      </c>
      <c r="F22" s="197">
        <f>'ALF funding'!D7</f>
        <v>0</v>
      </c>
      <c r="G22" s="197">
        <f>'ALF funding'!E7</f>
        <v>0</v>
      </c>
      <c r="H22" s="197">
        <f>'ALF funding'!F7</f>
        <v>0</v>
      </c>
      <c r="I22" s="197">
        <f>'ALF funding'!G7</f>
        <v>0</v>
      </c>
      <c r="J22" s="32"/>
      <c r="K22" s="41" t="str">
        <f t="shared" si="5"/>
        <v/>
      </c>
      <c r="L22" s="41" t="str">
        <f t="shared" si="6"/>
        <v/>
      </c>
      <c r="M22" s="41" t="str">
        <f t="shared" si="6"/>
        <v/>
      </c>
      <c r="N22" s="41" t="str">
        <f t="shared" si="6"/>
        <v/>
      </c>
      <c r="O22" s="388"/>
      <c r="P22" s="123"/>
      <c r="Q22" s="123"/>
    </row>
    <row r="23" spans="2:17" ht="14.5" x14ac:dyDescent="0.35">
      <c r="B23" s="40" t="s">
        <v>15</v>
      </c>
      <c r="C23" s="40"/>
      <c r="D23" s="197">
        <f>Expenditure!E57</f>
        <v>0</v>
      </c>
      <c r="F23" s="197">
        <f>Expenditure!G57</f>
        <v>0</v>
      </c>
      <c r="G23" s="197">
        <f>Expenditure!H57</f>
        <v>0</v>
      </c>
      <c r="H23" s="122">
        <v>0</v>
      </c>
      <c r="I23" s="122">
        <v>0</v>
      </c>
      <c r="J23" s="32"/>
      <c r="K23" s="41" t="str">
        <f t="shared" si="5"/>
        <v/>
      </c>
      <c r="L23" s="41" t="str">
        <f t="shared" si="6"/>
        <v/>
      </c>
      <c r="M23" s="41" t="str">
        <f t="shared" si="6"/>
        <v/>
      </c>
      <c r="N23" s="41" t="str">
        <f t="shared" si="6"/>
        <v/>
      </c>
      <c r="O23" s="388"/>
      <c r="P23" s="123"/>
      <c r="Q23" s="123"/>
    </row>
    <row r="24" spans="2:17" ht="14.5" x14ac:dyDescent="0.35">
      <c r="B24" s="40" t="s">
        <v>67</v>
      </c>
      <c r="C24" s="40"/>
      <c r="D24" s="197">
        <f>Expenditure!E64</f>
        <v>0</v>
      </c>
      <c r="F24" s="197">
        <f>Expenditure!G64</f>
        <v>0</v>
      </c>
      <c r="G24" s="197">
        <f>Expenditure!H64</f>
        <v>0</v>
      </c>
      <c r="H24" s="122">
        <v>0</v>
      </c>
      <c r="I24" s="122">
        <v>0</v>
      </c>
      <c r="J24" s="32"/>
      <c r="K24" s="41" t="str">
        <f t="shared" si="5"/>
        <v/>
      </c>
      <c r="L24" s="41" t="str">
        <f t="shared" si="6"/>
        <v/>
      </c>
      <c r="M24" s="41" t="str">
        <f t="shared" si="6"/>
        <v/>
      </c>
      <c r="N24" s="41" t="str">
        <f t="shared" si="6"/>
        <v/>
      </c>
      <c r="O24" s="388"/>
      <c r="P24" s="123"/>
      <c r="Q24" s="123"/>
    </row>
    <row r="25" spans="2:17" ht="14.5" x14ac:dyDescent="0.35">
      <c r="B25" s="40"/>
      <c r="C25" s="40"/>
      <c r="D25" s="83"/>
      <c r="E25" s="10"/>
      <c r="F25" s="83"/>
      <c r="G25" s="83"/>
      <c r="H25" s="91"/>
      <c r="I25" s="91"/>
      <c r="J25" s="32"/>
      <c r="K25" s="41"/>
      <c r="L25" s="41"/>
      <c r="M25" s="41"/>
      <c r="N25" s="41"/>
      <c r="O25" s="123"/>
      <c r="P25" s="123"/>
      <c r="Q25" s="123"/>
    </row>
    <row r="26" spans="2:17" ht="15" thickBot="1" x14ac:dyDescent="0.4">
      <c r="B26" s="40"/>
      <c r="C26" s="40"/>
      <c r="D26" s="77"/>
      <c r="E26" s="10"/>
      <c r="F26" s="77"/>
      <c r="G26" s="77"/>
      <c r="H26" s="77"/>
      <c r="I26" s="77"/>
      <c r="J26" s="32"/>
      <c r="K26" s="41"/>
      <c r="L26" s="41"/>
      <c r="M26" s="41"/>
      <c r="N26" s="41"/>
      <c r="O26" s="123"/>
      <c r="P26" s="123"/>
      <c r="Q26" s="123"/>
    </row>
    <row r="27" spans="2:17" ht="15" thickBot="1" x14ac:dyDescent="0.4">
      <c r="B27" s="42" t="s">
        <v>16</v>
      </c>
      <c r="C27" s="42"/>
      <c r="D27" s="73">
        <f>SUM(D18:D24)</f>
        <v>0</v>
      </c>
      <c r="E27" s="10"/>
      <c r="F27" s="73">
        <f t="shared" ref="F27:I27" si="7">SUM(F18:F24)</f>
        <v>0</v>
      </c>
      <c r="G27" s="73">
        <f t="shared" si="7"/>
        <v>0</v>
      </c>
      <c r="H27" s="73">
        <f t="shared" si="7"/>
        <v>0</v>
      </c>
      <c r="I27" s="73">
        <f t="shared" si="7"/>
        <v>0</v>
      </c>
      <c r="J27" s="43"/>
      <c r="K27" s="41" t="str">
        <f>IF(D27=0,"",(F27-D27)/D27)</f>
        <v/>
      </c>
      <c r="L27" s="41" t="str">
        <f>IF(F27=0,"",(G27-F27)/F27)</f>
        <v/>
      </c>
      <c r="M27" s="41" t="str">
        <f>IF(G27=0,"",(H27-G27)/G27)</f>
        <v/>
      </c>
      <c r="N27" s="41" t="str">
        <f>IF(H27=0,"",(I27-H27)/H27)</f>
        <v/>
      </c>
      <c r="O27" s="123"/>
      <c r="P27" s="123"/>
      <c r="Q27" s="123"/>
    </row>
    <row r="28" spans="2:17" ht="14.5" x14ac:dyDescent="0.35">
      <c r="B28" s="40"/>
      <c r="C28" s="40"/>
      <c r="D28" s="78"/>
      <c r="E28" s="10"/>
      <c r="F28" s="78"/>
      <c r="G28" s="78"/>
      <c r="H28" s="77"/>
      <c r="I28" s="77"/>
      <c r="J28" s="32"/>
      <c r="K28" s="41"/>
      <c r="L28" s="41"/>
      <c r="M28" s="41"/>
      <c r="N28" s="41"/>
      <c r="O28" s="123"/>
      <c r="P28" s="123"/>
      <c r="Q28" s="123"/>
    </row>
    <row r="29" spans="2:17" ht="15" customHeight="1" x14ac:dyDescent="0.35">
      <c r="B29" s="32"/>
      <c r="C29" s="32"/>
      <c r="D29" s="367"/>
      <c r="E29" s="10"/>
      <c r="F29" s="367"/>
      <c r="G29" s="367"/>
      <c r="H29" s="367"/>
      <c r="I29" s="367"/>
      <c r="J29" s="32"/>
      <c r="K29" s="41"/>
      <c r="L29" s="41"/>
      <c r="M29" s="41"/>
      <c r="N29" s="41"/>
      <c r="O29" s="123"/>
      <c r="P29" s="123"/>
      <c r="Q29" s="123"/>
    </row>
    <row r="30" spans="2:17" ht="39" customHeight="1" x14ac:dyDescent="0.35">
      <c r="B30" s="44" t="s">
        <v>68</v>
      </c>
      <c r="C30" s="44"/>
      <c r="D30" s="79">
        <f>D14-D27</f>
        <v>0</v>
      </c>
      <c r="E30" s="10"/>
      <c r="F30" s="79">
        <f t="shared" ref="F30:I30" si="8">F14-F27</f>
        <v>0</v>
      </c>
      <c r="G30" s="79">
        <f t="shared" si="8"/>
        <v>0</v>
      </c>
      <c r="H30" s="79">
        <f t="shared" si="8"/>
        <v>0</v>
      </c>
      <c r="I30" s="79">
        <f t="shared" si="8"/>
        <v>0</v>
      </c>
      <c r="J30" s="32"/>
      <c r="K30" s="41" t="str">
        <f>IF(D30=0,"",(F30-D30)/D30)</f>
        <v/>
      </c>
      <c r="L30" s="41" t="str">
        <f>IF(F30=0,"",(G30-F30)/F30)</f>
        <v/>
      </c>
      <c r="M30" s="41" t="str">
        <f>IF(G30=0,"",(H30-G30)/G30)</f>
        <v/>
      </c>
      <c r="N30" s="41" t="str">
        <f>IF(H30=0,"",(I30-H30)/H30)</f>
        <v/>
      </c>
      <c r="O30" s="123"/>
      <c r="P30" s="123"/>
      <c r="Q30" s="123"/>
    </row>
    <row r="31" spans="2:17" ht="13.5" customHeight="1" x14ac:dyDescent="0.35">
      <c r="B31" s="44"/>
      <c r="C31" s="44"/>
      <c r="D31" s="79"/>
      <c r="E31" s="10"/>
      <c r="F31" s="79"/>
      <c r="G31" s="79"/>
      <c r="H31" s="79"/>
      <c r="I31" s="79"/>
      <c r="J31" s="32"/>
      <c r="K31" s="41"/>
      <c r="L31" s="41"/>
      <c r="M31" s="41"/>
      <c r="N31" s="41"/>
      <c r="O31" s="123"/>
      <c r="P31" s="123"/>
      <c r="Q31" s="123"/>
    </row>
    <row r="32" spans="2:17" ht="14.5" x14ac:dyDescent="0.35">
      <c r="B32" s="40"/>
      <c r="C32" s="40"/>
      <c r="D32" s="75"/>
      <c r="E32" s="10"/>
      <c r="F32" s="75"/>
      <c r="G32" s="75"/>
      <c r="H32" s="77"/>
      <c r="I32" s="77"/>
      <c r="J32" s="32"/>
      <c r="K32" s="41"/>
      <c r="L32" s="41"/>
      <c r="M32" s="41"/>
      <c r="N32" s="41"/>
      <c r="O32" s="123"/>
      <c r="P32" s="123"/>
      <c r="Q32" s="123"/>
    </row>
    <row r="33" spans="2:17" ht="14.5" x14ac:dyDescent="0.35">
      <c r="B33" s="40" t="s">
        <v>69</v>
      </c>
      <c r="C33" s="40"/>
      <c r="D33" s="201">
        <f>'Capital expenditure'!C39</f>
        <v>0</v>
      </c>
      <c r="E33" s="10"/>
      <c r="F33" s="201">
        <f>'Capital expenditure'!D39</f>
        <v>0</v>
      </c>
      <c r="G33" s="201">
        <f>'Capital expenditure'!E39</f>
        <v>0</v>
      </c>
      <c r="H33" s="201">
        <f>'Capital expenditure'!F39</f>
        <v>0</v>
      </c>
      <c r="I33" s="201">
        <f>'Capital expenditure'!G39</f>
        <v>0</v>
      </c>
      <c r="J33" s="32"/>
      <c r="K33" s="41" t="str">
        <f>IF(D33=0,"",(F33-D33)/D33)</f>
        <v/>
      </c>
      <c r="L33" s="41" t="str">
        <f t="shared" ref="L33:N36" si="9">IF(F33=0,"",(G33-F33)/F33)</f>
        <v/>
      </c>
      <c r="M33" s="41" t="str">
        <f t="shared" si="9"/>
        <v/>
      </c>
      <c r="N33" s="41" t="str">
        <f t="shared" si="9"/>
        <v/>
      </c>
      <c r="O33" s="123"/>
      <c r="P33" s="123"/>
      <c r="Q33" s="123"/>
    </row>
    <row r="34" spans="2:17" ht="14.5" x14ac:dyDescent="0.35">
      <c r="B34" s="40" t="s">
        <v>92</v>
      </c>
      <c r="C34" s="40"/>
      <c r="D34" s="197">
        <v>0</v>
      </c>
      <c r="F34" s="175">
        <v>0</v>
      </c>
      <c r="G34" s="175">
        <v>0</v>
      </c>
      <c r="H34" s="175">
        <v>0</v>
      </c>
      <c r="I34" s="175">
        <v>0</v>
      </c>
      <c r="J34" s="32"/>
      <c r="K34" s="41" t="str">
        <f>IF(D34=0,"",(F34-D34)/D34)</f>
        <v/>
      </c>
      <c r="L34" s="41" t="str">
        <f t="shared" si="9"/>
        <v/>
      </c>
      <c r="M34" s="41" t="str">
        <f t="shared" si="9"/>
        <v/>
      </c>
      <c r="N34" s="41" t="str">
        <f t="shared" si="9"/>
        <v/>
      </c>
      <c r="O34" s="123"/>
      <c r="P34" s="123"/>
      <c r="Q34" s="123"/>
    </row>
    <row r="35" spans="2:17" ht="14.5" x14ac:dyDescent="0.35">
      <c r="B35" s="40" t="s">
        <v>93</v>
      </c>
      <c r="C35" s="40"/>
      <c r="D35" s="197">
        <v>0</v>
      </c>
      <c r="F35" s="175">
        <v>0</v>
      </c>
      <c r="G35" s="175">
        <v>0</v>
      </c>
      <c r="H35" s="175">
        <v>0</v>
      </c>
      <c r="I35" s="175">
        <v>0</v>
      </c>
      <c r="J35" s="32"/>
      <c r="K35" s="41" t="str">
        <f>IF(D35=0,"",(F35-D35)/D35)</f>
        <v/>
      </c>
      <c r="L35" s="41" t="str">
        <f t="shared" si="9"/>
        <v/>
      </c>
      <c r="M35" s="41" t="str">
        <f t="shared" si="9"/>
        <v/>
      </c>
      <c r="N35" s="41" t="str">
        <f t="shared" si="9"/>
        <v/>
      </c>
      <c r="O35" s="123"/>
      <c r="P35" s="123"/>
      <c r="Q35" s="123"/>
    </row>
    <row r="36" spans="2:17" ht="14.5" x14ac:dyDescent="0.35">
      <c r="B36" s="40" t="s">
        <v>94</v>
      </c>
      <c r="C36" s="40"/>
      <c r="D36" s="197">
        <v>0</v>
      </c>
      <c r="F36" s="175">
        <v>0</v>
      </c>
      <c r="G36" s="175">
        <v>0</v>
      </c>
      <c r="H36" s="175">
        <v>0</v>
      </c>
      <c r="I36" s="175">
        <v>0</v>
      </c>
      <c r="J36" s="32"/>
      <c r="K36" s="41" t="str">
        <f>IF(D36=0,"",(F36-D36)/D36)</f>
        <v/>
      </c>
      <c r="L36" s="41" t="str">
        <f t="shared" si="9"/>
        <v/>
      </c>
      <c r="M36" s="41" t="str">
        <f t="shared" si="9"/>
        <v/>
      </c>
      <c r="N36" s="41" t="str">
        <f t="shared" si="9"/>
        <v/>
      </c>
      <c r="O36" s="123"/>
      <c r="P36" s="123"/>
      <c r="Q36" s="123"/>
    </row>
    <row r="37" spans="2:17" ht="14.5" x14ac:dyDescent="0.35">
      <c r="B37" s="40"/>
      <c r="C37" s="40"/>
      <c r="D37" s="77"/>
      <c r="F37" s="77"/>
      <c r="G37" s="72"/>
      <c r="H37" s="72"/>
      <c r="I37" s="72"/>
      <c r="J37" s="32"/>
      <c r="K37" s="41"/>
      <c r="L37" s="41"/>
      <c r="M37" s="41"/>
      <c r="N37" s="41"/>
      <c r="O37" s="123"/>
      <c r="P37" s="123"/>
      <c r="Q37" s="123"/>
    </row>
    <row r="38" spans="2:17" ht="14.5" x14ac:dyDescent="0.35">
      <c r="B38" s="44" t="s">
        <v>70</v>
      </c>
      <c r="C38" s="44"/>
      <c r="D38" s="82">
        <f>D30+D33+D34+D36+D35</f>
        <v>0</v>
      </c>
      <c r="F38" s="82">
        <f t="shared" ref="F38:H38" si="10">F30+F33+F34+F36+F35</f>
        <v>0</v>
      </c>
      <c r="G38" s="82">
        <f t="shared" si="10"/>
        <v>0</v>
      </c>
      <c r="H38" s="82">
        <f t="shared" si="10"/>
        <v>0</v>
      </c>
      <c r="I38" s="82">
        <f t="shared" ref="I38" si="11">I30+I33+I34+I36+I35</f>
        <v>0</v>
      </c>
      <c r="J38" s="32"/>
      <c r="K38" s="41" t="str">
        <f>IF(D38=0,"",(F38-D38)/D38)</f>
        <v/>
      </c>
      <c r="L38" s="41" t="str">
        <f>IF(F38=0,"",(G38-F38)/F38)</f>
        <v/>
      </c>
      <c r="M38" s="41" t="str">
        <f>IF(G38=0,"",(H38-G38)/G38)</f>
        <v/>
      </c>
      <c r="N38" s="41" t="str">
        <f>IF(H38=0,"",(I38-H38)/H38)</f>
        <v/>
      </c>
      <c r="O38" s="123"/>
      <c r="P38" s="123"/>
      <c r="Q38" s="123"/>
    </row>
    <row r="39" spans="2:17" ht="14.5" x14ac:dyDescent="0.35">
      <c r="B39" s="40"/>
      <c r="C39" s="40"/>
      <c r="D39" s="77"/>
      <c r="F39" s="77"/>
      <c r="G39" s="72"/>
      <c r="H39" s="72"/>
      <c r="I39" s="72"/>
      <c r="J39" s="32"/>
      <c r="K39" s="41"/>
      <c r="L39" s="41"/>
      <c r="M39" s="41"/>
      <c r="N39" s="41"/>
      <c r="O39" s="123"/>
      <c r="P39" s="123"/>
      <c r="Q39" s="123"/>
    </row>
    <row r="40" spans="2:17" ht="14.5" x14ac:dyDescent="0.35">
      <c r="B40" s="40" t="s">
        <v>95</v>
      </c>
      <c r="C40" s="40"/>
      <c r="D40" s="197">
        <v>0</v>
      </c>
      <c r="F40" s="122">
        <v>0</v>
      </c>
      <c r="G40" s="122">
        <v>0</v>
      </c>
      <c r="H40" s="122">
        <v>0</v>
      </c>
      <c r="I40" s="122">
        <v>0</v>
      </c>
      <c r="J40" s="32"/>
      <c r="K40" s="41" t="str">
        <f>IF(D40=0,"",(F40-D40)/D40)</f>
        <v/>
      </c>
      <c r="L40" s="41" t="str">
        <f>IF(F40=0,"",(G40-F40)/F40)</f>
        <v/>
      </c>
      <c r="M40" s="41" t="str">
        <f>IF(G40=0,"",(H40-G40)/G40)</f>
        <v/>
      </c>
      <c r="N40" s="41" t="str">
        <f>IF(H40=0,"",(I40-H40)/H40)</f>
        <v/>
      </c>
      <c r="O40" s="123"/>
      <c r="P40" s="123"/>
      <c r="Q40" s="123"/>
    </row>
    <row r="41" spans="2:17" ht="14.5" x14ac:dyDescent="0.35">
      <c r="B41" s="40"/>
      <c r="C41" s="40"/>
      <c r="D41" s="77"/>
      <c r="F41" s="77"/>
      <c r="G41" s="72"/>
      <c r="H41" s="72"/>
      <c r="I41" s="72"/>
      <c r="J41" s="32"/>
      <c r="K41" s="41"/>
      <c r="L41" s="41"/>
      <c r="M41" s="41"/>
      <c r="N41" s="41"/>
      <c r="O41" s="123"/>
      <c r="P41" s="123"/>
      <c r="Q41" s="123"/>
    </row>
    <row r="42" spans="2:17" ht="14.5" x14ac:dyDescent="0.35">
      <c r="B42" s="44" t="s">
        <v>71</v>
      </c>
      <c r="C42" s="44"/>
      <c r="D42" s="129">
        <f>D40+D38</f>
        <v>0</v>
      </c>
      <c r="F42" s="129">
        <f t="shared" ref="F42:I42" si="12">F40+F38</f>
        <v>0</v>
      </c>
      <c r="G42" s="129">
        <f t="shared" si="12"/>
        <v>0</v>
      </c>
      <c r="H42" s="129">
        <f t="shared" si="12"/>
        <v>0</v>
      </c>
      <c r="I42" s="129">
        <f t="shared" si="12"/>
        <v>0</v>
      </c>
      <c r="J42" s="32"/>
      <c r="K42" s="41" t="str">
        <f>IF(D42=0,"",(F42-D42)/D42)</f>
        <v/>
      </c>
      <c r="L42" s="41" t="str">
        <f>IF(F42=0,"",(G42-F42)/F42)</f>
        <v/>
      </c>
      <c r="M42" s="41" t="str">
        <f>IF(G42=0,"",(H42-G42)/G42)</f>
        <v/>
      </c>
      <c r="N42" s="41" t="str">
        <f>IF(H42=0,"",(I42-H42)/H42)</f>
        <v/>
      </c>
      <c r="O42" s="123"/>
      <c r="P42" s="123"/>
      <c r="Q42" s="123"/>
    </row>
    <row r="43" spans="2:17" ht="14.5" x14ac:dyDescent="0.35">
      <c r="B43" s="45"/>
      <c r="C43" s="45"/>
      <c r="D43" s="85"/>
      <c r="F43" s="85"/>
      <c r="G43" s="87"/>
      <c r="H43" s="87"/>
      <c r="I43" s="87"/>
      <c r="J43" s="32"/>
      <c r="K43" s="41"/>
      <c r="L43" s="41"/>
      <c r="M43" s="41"/>
      <c r="N43" s="41"/>
      <c r="O43" s="123"/>
      <c r="P43" s="123"/>
      <c r="Q43" s="123"/>
    </row>
    <row r="44" spans="2:17" ht="14.5" x14ac:dyDescent="0.35">
      <c r="B44" s="45" t="s">
        <v>72</v>
      </c>
      <c r="C44" s="45"/>
      <c r="D44" s="392">
        <v>0</v>
      </c>
      <c r="F44" s="175">
        <v>0</v>
      </c>
      <c r="G44" s="175">
        <v>0</v>
      </c>
      <c r="H44" s="175">
        <v>0</v>
      </c>
      <c r="I44" s="175">
        <v>0</v>
      </c>
      <c r="J44" s="32"/>
      <c r="K44" s="41" t="str">
        <f>IF(D44=0,"",(F44-D44)/D44)</f>
        <v/>
      </c>
      <c r="L44" s="41" t="str">
        <f t="shared" ref="L44:N46" si="13">IF(F44=0,"",(G44-F44)/F44)</f>
        <v/>
      </c>
      <c r="M44" s="41" t="str">
        <f t="shared" si="13"/>
        <v/>
      </c>
      <c r="N44" s="41" t="str">
        <f t="shared" si="13"/>
        <v/>
      </c>
      <c r="O44" s="123"/>
      <c r="P44" s="123"/>
      <c r="Q44" s="123"/>
    </row>
    <row r="45" spans="2:17" ht="14.5" x14ac:dyDescent="0.35">
      <c r="B45" s="40" t="s">
        <v>73</v>
      </c>
      <c r="C45" s="40"/>
      <c r="D45" s="392">
        <v>0</v>
      </c>
      <c r="F45" s="175">
        <v>0</v>
      </c>
      <c r="G45" s="175">
        <v>0</v>
      </c>
      <c r="H45" s="175">
        <v>0</v>
      </c>
      <c r="I45" s="175">
        <v>0</v>
      </c>
      <c r="J45" s="89"/>
      <c r="K45" s="41" t="str">
        <f>IF(D45=0,"",(F45-D45)/D45)</f>
        <v/>
      </c>
      <c r="L45" s="41" t="str">
        <f t="shared" si="13"/>
        <v/>
      </c>
      <c r="M45" s="41" t="str">
        <f t="shared" si="13"/>
        <v/>
      </c>
      <c r="N45" s="41" t="str">
        <f t="shared" si="13"/>
        <v/>
      </c>
      <c r="O45" s="123"/>
      <c r="P45" s="123"/>
      <c r="Q45" s="123"/>
    </row>
    <row r="46" spans="2:17" ht="14.5" x14ac:dyDescent="0.35">
      <c r="B46" s="45" t="s">
        <v>99</v>
      </c>
      <c r="C46" s="45"/>
      <c r="D46" s="392">
        <v>0</v>
      </c>
      <c r="F46" s="175">
        <v>0</v>
      </c>
      <c r="G46" s="175">
        <v>0</v>
      </c>
      <c r="H46" s="175">
        <v>0</v>
      </c>
      <c r="I46" s="175">
        <v>0</v>
      </c>
      <c r="J46" s="86"/>
      <c r="K46" s="41" t="str">
        <f>IF(D46=0,"",(F46-D46)/D46)</f>
        <v/>
      </c>
      <c r="L46" s="41" t="str">
        <f t="shared" si="13"/>
        <v/>
      </c>
      <c r="M46" s="41" t="str">
        <f t="shared" si="13"/>
        <v/>
      </c>
      <c r="N46" s="41" t="str">
        <f t="shared" si="13"/>
        <v/>
      </c>
      <c r="O46" s="123"/>
      <c r="P46" s="123"/>
      <c r="Q46" s="123"/>
    </row>
    <row r="47" spans="2:17" ht="14.5" x14ac:dyDescent="0.35">
      <c r="B47" s="40"/>
      <c r="C47" s="40"/>
      <c r="D47" s="77"/>
      <c r="F47" s="77"/>
      <c r="G47" s="72"/>
      <c r="H47" s="72"/>
      <c r="I47" s="72"/>
      <c r="J47" s="32"/>
      <c r="K47" s="41"/>
      <c r="L47" s="41"/>
      <c r="M47" s="41"/>
      <c r="N47" s="41"/>
      <c r="O47" s="123"/>
      <c r="P47" s="123"/>
      <c r="Q47" s="123"/>
    </row>
    <row r="48" spans="2:17" ht="14.5" x14ac:dyDescent="0.35">
      <c r="B48" s="44" t="s">
        <v>74</v>
      </c>
      <c r="C48" s="84"/>
      <c r="D48" s="130">
        <f>D45+D44+D42+D46</f>
        <v>0</v>
      </c>
      <c r="F48" s="130">
        <f>F45+F44+F42+F46</f>
        <v>0</v>
      </c>
      <c r="G48" s="130">
        <f t="shared" ref="G48:H48" si="14">G45+G44+G42+G46</f>
        <v>0</v>
      </c>
      <c r="H48" s="130">
        <f t="shared" si="14"/>
        <v>0</v>
      </c>
      <c r="I48" s="130">
        <f t="shared" ref="I48" si="15">I45+I44+I42+I46</f>
        <v>0</v>
      </c>
      <c r="J48" s="32"/>
      <c r="K48" s="41" t="str">
        <f>IF(D48=0,"",(F48-D48)/D48)</f>
        <v/>
      </c>
      <c r="L48" s="41" t="str">
        <f>IF(F48=0,"",(G48-F48)/F48)</f>
        <v/>
      </c>
      <c r="M48" s="41" t="str">
        <f>IF(G48=0,"",(H48-G48)/G48)</f>
        <v/>
      </c>
      <c r="N48" s="41" t="str">
        <f>IF(H48=0,"",(I48-H48)/H48)</f>
        <v/>
      </c>
      <c r="O48" s="123"/>
      <c r="P48" s="123"/>
      <c r="Q48" s="123"/>
    </row>
    <row r="49" spans="2:17" ht="14.5" x14ac:dyDescent="0.35">
      <c r="B49" s="30"/>
      <c r="C49" s="30"/>
      <c r="D49" s="30"/>
      <c r="F49" s="88"/>
      <c r="G49" s="88"/>
      <c r="H49" s="88"/>
      <c r="I49" s="88"/>
      <c r="O49" s="127"/>
      <c r="P49" s="127"/>
      <c r="Q49" s="127"/>
    </row>
    <row r="50" spans="2:17" x14ac:dyDescent="0.25">
      <c r="O50" s="127"/>
      <c r="P50" s="127"/>
      <c r="Q50" s="127"/>
    </row>
    <row r="54" spans="2:17" x14ac:dyDescent="0.25">
      <c r="L54" s="1" t="s">
        <v>144</v>
      </c>
    </row>
  </sheetData>
  <sheetProtection password="E0DA" sheet="1" objects="1" scenarios="1"/>
  <phoneticPr fontId="4" type="noConversion"/>
  <pageMargins left="1.1417322834645669" right="0.74803149606299213" top="0.98425196850393704" bottom="0.98425196850393704" header="0.51181102362204722" footer="0.51181102362204722"/>
  <pageSetup paperSize="9" scale="45" orientation="landscape" r:id="rId1"/>
  <headerFooter alignWithMargins="0"/>
  <ignoredErrors>
    <ignoredError sqref="D4 F4:H4 I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showGridLines="0" zoomScale="90" zoomScaleNormal="90" workbookViewId="0">
      <pane xSplit="4" ySplit="4" topLeftCell="E5" activePane="bottomRight" state="frozen"/>
      <selection activeCell="D35" sqref="D35"/>
      <selection pane="topRight" activeCell="D35" sqref="D35"/>
      <selection pane="bottomLeft" activeCell="D35" sqref="D35"/>
      <selection pane="bottomRight" activeCell="B3" sqref="B3"/>
    </sheetView>
  </sheetViews>
  <sheetFormatPr defaultColWidth="9.1796875" defaultRowHeight="13" x14ac:dyDescent="0.3"/>
  <cols>
    <col min="1" max="1" width="3" style="267" customWidth="1"/>
    <col min="2" max="2" width="21.54296875" style="267" customWidth="1"/>
    <col min="3" max="3" width="4.1796875" style="267" customWidth="1"/>
    <col min="4" max="4" width="48.7265625" style="267" customWidth="1"/>
    <col min="5" max="5" width="8.7265625" style="301" customWidth="1"/>
    <col min="6" max="6" width="3.54296875" style="267" customWidth="1"/>
    <col min="7" max="8" width="8.7265625" style="265" customWidth="1"/>
    <col min="9" max="9" width="3.453125" style="265" customWidth="1"/>
    <col min="10" max="11" width="11.7265625" style="265" customWidth="1"/>
    <col min="12" max="12" width="56" style="266" customWidth="1"/>
    <col min="13" max="13" width="4.453125" style="267" customWidth="1"/>
    <col min="14" max="14" width="4" style="267" customWidth="1"/>
    <col min="15" max="16384" width="9.1796875" style="267"/>
  </cols>
  <sheetData>
    <row r="1" spans="1:13" x14ac:dyDescent="0.3">
      <c r="A1" s="264"/>
      <c r="B1" s="264"/>
      <c r="C1" s="264"/>
      <c r="D1" s="264"/>
    </row>
    <row r="2" spans="1:13" ht="17" x14ac:dyDescent="0.4">
      <c r="A2" s="264"/>
      <c r="B2" s="268">
        <f>Declaration!C3</f>
        <v>0</v>
      </c>
      <c r="C2" s="264"/>
      <c r="D2" s="264"/>
      <c r="L2" s="269"/>
    </row>
    <row r="3" spans="1:13" s="270" customFormat="1" ht="49.5" customHeight="1" x14ac:dyDescent="0.25">
      <c r="B3" s="271" t="s">
        <v>8</v>
      </c>
      <c r="E3" s="376" t="str">
        <f>SOCIE!D3</f>
        <v>Actual 2019-20</v>
      </c>
      <c r="G3" s="272" t="str">
        <f>SOCIE!F3</f>
        <v>Forecast 2020-21</v>
      </c>
      <c r="H3" s="272" t="str">
        <f>SOCIE!G3</f>
        <v>Forecast 2021-22</v>
      </c>
      <c r="I3" s="272"/>
      <c r="J3" s="272" t="str">
        <f>SOCIE!K3</f>
        <v>2019-20 - 2020-21</v>
      </c>
      <c r="K3" s="272" t="str">
        <f>SOCIE!L3</f>
        <v>2020-21- 2021-22</v>
      </c>
      <c r="L3" s="273" t="s">
        <v>108</v>
      </c>
    </row>
    <row r="4" spans="1:13" x14ac:dyDescent="0.3">
      <c r="A4" s="264"/>
      <c r="B4" s="264"/>
      <c r="C4" s="264"/>
      <c r="D4" s="264"/>
      <c r="E4" s="385" t="s">
        <v>6</v>
      </c>
      <c r="G4" s="274" t="s">
        <v>6</v>
      </c>
      <c r="H4" s="274" t="s">
        <v>6</v>
      </c>
      <c r="I4" s="274"/>
      <c r="J4" s="275" t="s">
        <v>7</v>
      </c>
      <c r="K4" s="275" t="s">
        <v>7</v>
      </c>
      <c r="L4" s="276"/>
      <c r="M4" s="277"/>
    </row>
    <row r="5" spans="1:13" x14ac:dyDescent="0.3">
      <c r="A5" s="264"/>
      <c r="B5" s="264"/>
      <c r="C5" s="264"/>
      <c r="D5" s="264"/>
    </row>
    <row r="6" spans="1:13" ht="15" customHeight="1" x14ac:dyDescent="0.3">
      <c r="A6" s="278">
        <v>1</v>
      </c>
      <c r="B6" s="279" t="s">
        <v>141</v>
      </c>
      <c r="C6" s="264"/>
      <c r="D6" s="264"/>
      <c r="E6" s="298"/>
      <c r="G6" s="280"/>
      <c r="H6" s="280"/>
      <c r="I6" s="280"/>
      <c r="J6" s="282"/>
      <c r="K6" s="282"/>
      <c r="L6" s="283"/>
    </row>
    <row r="7" spans="1:13" x14ac:dyDescent="0.3">
      <c r="A7" s="264"/>
      <c r="B7" s="264"/>
      <c r="C7" s="284" t="s">
        <v>251</v>
      </c>
      <c r="D7" s="284" t="s">
        <v>252</v>
      </c>
      <c r="E7" s="286">
        <v>0</v>
      </c>
      <c r="G7" s="285">
        <v>0</v>
      </c>
      <c r="H7" s="285">
        <v>0</v>
      </c>
      <c r="I7" s="287"/>
      <c r="J7" s="282" t="str">
        <f>IF(E7=0,"",(G7-E7)/(E7))</f>
        <v/>
      </c>
      <c r="K7" s="282" t="str">
        <f>IF(G7=0,"",(H7-G7)/(G7))</f>
        <v/>
      </c>
      <c r="L7" s="288"/>
    </row>
    <row r="8" spans="1:13" x14ac:dyDescent="0.3">
      <c r="A8" s="264"/>
      <c r="B8" s="264"/>
      <c r="C8" s="284" t="s">
        <v>17</v>
      </c>
      <c r="D8" s="284" t="s">
        <v>253</v>
      </c>
      <c r="E8" s="286">
        <v>0</v>
      </c>
      <c r="G8" s="285">
        <v>0</v>
      </c>
      <c r="H8" s="285">
        <v>0</v>
      </c>
      <c r="I8" s="287"/>
      <c r="J8" s="282" t="str">
        <f t="shared" ref="J8:J57" si="0">IF(E8=0,"",(G8-E8)/(E8))</f>
        <v/>
      </c>
      <c r="K8" s="282" t="str">
        <f t="shared" ref="K8:K57" si="1">IF(G8=0,"",(H8-G8)/(G8))</f>
        <v/>
      </c>
      <c r="L8" s="288"/>
    </row>
    <row r="9" spans="1:13" x14ac:dyDescent="0.3">
      <c r="A9" s="264"/>
      <c r="B9" s="264"/>
      <c r="C9" s="284" t="s">
        <v>18</v>
      </c>
      <c r="D9" s="284" t="s">
        <v>254</v>
      </c>
      <c r="E9" s="286">
        <v>0</v>
      </c>
      <c r="G9" s="285">
        <v>0</v>
      </c>
      <c r="H9" s="285">
        <v>0</v>
      </c>
      <c r="I9" s="287"/>
      <c r="J9" s="282" t="str">
        <f t="shared" si="0"/>
        <v/>
      </c>
      <c r="K9" s="282" t="str">
        <f t="shared" si="1"/>
        <v/>
      </c>
      <c r="L9" s="288"/>
    </row>
    <row r="10" spans="1:13" x14ac:dyDescent="0.3">
      <c r="A10" s="264"/>
      <c r="B10" s="264"/>
      <c r="C10" s="284" t="s">
        <v>19</v>
      </c>
      <c r="D10" s="284" t="s">
        <v>255</v>
      </c>
      <c r="E10" s="286">
        <v>0</v>
      </c>
      <c r="G10" s="285">
        <v>0</v>
      </c>
      <c r="H10" s="285">
        <v>0</v>
      </c>
      <c r="I10" s="287"/>
      <c r="J10" s="282" t="str">
        <f t="shared" si="0"/>
        <v/>
      </c>
      <c r="K10" s="282" t="str">
        <f t="shared" si="1"/>
        <v/>
      </c>
      <c r="L10" s="288"/>
    </row>
    <row r="11" spans="1:13" x14ac:dyDescent="0.3">
      <c r="A11" s="264"/>
      <c r="B11" s="264"/>
      <c r="C11" s="284" t="s">
        <v>20</v>
      </c>
      <c r="D11" s="284" t="s">
        <v>256</v>
      </c>
      <c r="E11" s="286">
        <v>0</v>
      </c>
      <c r="G11" s="285">
        <v>0</v>
      </c>
      <c r="H11" s="285">
        <v>0</v>
      </c>
      <c r="I11" s="287"/>
      <c r="J11" s="282" t="str">
        <f t="shared" si="0"/>
        <v/>
      </c>
      <c r="K11" s="282" t="str">
        <f t="shared" si="1"/>
        <v/>
      </c>
      <c r="L11" s="288"/>
    </row>
    <row r="12" spans="1:13" x14ac:dyDescent="0.3">
      <c r="A12" s="264"/>
      <c r="B12" s="264"/>
      <c r="C12" s="284" t="s">
        <v>23</v>
      </c>
      <c r="D12" s="284" t="s">
        <v>257</v>
      </c>
      <c r="E12" s="286">
        <v>0</v>
      </c>
      <c r="G12" s="285">
        <v>0</v>
      </c>
      <c r="H12" s="285">
        <v>0</v>
      </c>
      <c r="I12" s="287"/>
      <c r="J12" s="282" t="str">
        <f t="shared" si="0"/>
        <v/>
      </c>
      <c r="K12" s="282" t="str">
        <f t="shared" si="1"/>
        <v/>
      </c>
      <c r="L12" s="288"/>
    </row>
    <row r="13" spans="1:13" ht="13.5" thickBot="1" x14ac:dyDescent="0.35">
      <c r="A13" s="289"/>
      <c r="B13" s="264"/>
      <c r="C13" s="284" t="s">
        <v>24</v>
      </c>
      <c r="D13" s="284" t="s">
        <v>21</v>
      </c>
      <c r="E13" s="286">
        <v>0</v>
      </c>
      <c r="G13" s="285">
        <v>0</v>
      </c>
      <c r="H13" s="285">
        <v>0</v>
      </c>
      <c r="I13" s="287"/>
      <c r="J13" s="282" t="str">
        <f t="shared" si="0"/>
        <v/>
      </c>
      <c r="K13" s="282" t="str">
        <f t="shared" si="1"/>
        <v/>
      </c>
      <c r="L13" s="288"/>
    </row>
    <row r="14" spans="1:13" ht="13.5" thickBot="1" x14ac:dyDescent="0.35">
      <c r="A14" s="289"/>
      <c r="B14" s="289" t="s">
        <v>258</v>
      </c>
      <c r="C14" s="264"/>
      <c r="D14" s="264"/>
      <c r="E14" s="291">
        <f>SUM(E7:E13)</f>
        <v>0</v>
      </c>
      <c r="G14" s="291">
        <f>SUM(G7:G13)</f>
        <v>0</v>
      </c>
      <c r="H14" s="291">
        <f t="shared" ref="H14" si="2">SUM(H7:H13)</f>
        <v>0</v>
      </c>
      <c r="I14" s="293"/>
      <c r="J14" s="282" t="str">
        <f t="shared" si="0"/>
        <v/>
      </c>
      <c r="K14" s="282" t="str">
        <f t="shared" si="1"/>
        <v/>
      </c>
      <c r="L14" s="292"/>
    </row>
    <row r="15" spans="1:13" ht="15.75" customHeight="1" x14ac:dyDescent="0.3">
      <c r="A15" s="289"/>
      <c r="B15" s="289"/>
      <c r="C15" s="264"/>
      <c r="D15" s="264"/>
      <c r="E15" s="293"/>
      <c r="G15" s="293"/>
      <c r="H15" s="293"/>
      <c r="I15" s="293"/>
      <c r="J15" s="282"/>
      <c r="K15" s="282"/>
      <c r="L15" s="292"/>
    </row>
    <row r="16" spans="1:13" ht="15" customHeight="1" x14ac:dyDescent="0.3">
      <c r="A16" s="289">
        <v>2</v>
      </c>
      <c r="B16" s="264" t="s">
        <v>259</v>
      </c>
      <c r="C16" s="264"/>
      <c r="D16" s="264"/>
      <c r="E16" s="293"/>
      <c r="G16" s="293"/>
      <c r="H16" s="293"/>
      <c r="I16" s="293"/>
      <c r="J16" s="282"/>
      <c r="K16" s="282"/>
      <c r="L16" s="292"/>
    </row>
    <row r="17" spans="1:12" x14ac:dyDescent="0.3">
      <c r="C17" s="294" t="s">
        <v>22</v>
      </c>
      <c r="D17" s="284" t="s">
        <v>260</v>
      </c>
      <c r="E17" s="286">
        <v>0</v>
      </c>
      <c r="G17" s="285">
        <v>0</v>
      </c>
      <c r="H17" s="285">
        <v>0</v>
      </c>
      <c r="I17" s="287"/>
      <c r="J17" s="282" t="str">
        <f t="shared" si="0"/>
        <v/>
      </c>
      <c r="K17" s="282" t="str">
        <f t="shared" si="1"/>
        <v/>
      </c>
      <c r="L17" s="288"/>
    </row>
    <row r="18" spans="1:12" x14ac:dyDescent="0.3">
      <c r="A18" s="289"/>
      <c r="B18" s="264"/>
      <c r="C18" s="284" t="s">
        <v>17</v>
      </c>
      <c r="D18" s="284" t="s">
        <v>261</v>
      </c>
      <c r="E18" s="286">
        <v>0</v>
      </c>
      <c r="G18" s="285">
        <v>0</v>
      </c>
      <c r="H18" s="285">
        <v>0</v>
      </c>
      <c r="I18" s="287"/>
      <c r="J18" s="282" t="str">
        <f t="shared" si="0"/>
        <v/>
      </c>
      <c r="K18" s="282" t="str">
        <f t="shared" si="1"/>
        <v/>
      </c>
      <c r="L18" s="288"/>
    </row>
    <row r="19" spans="1:12" x14ac:dyDescent="0.3">
      <c r="A19" s="264"/>
      <c r="B19" s="264"/>
      <c r="C19" s="284" t="s">
        <v>18</v>
      </c>
      <c r="D19" s="284" t="s">
        <v>262</v>
      </c>
      <c r="E19" s="286">
        <v>0</v>
      </c>
      <c r="G19" s="285">
        <v>0</v>
      </c>
      <c r="H19" s="285">
        <v>0</v>
      </c>
      <c r="I19" s="287"/>
      <c r="J19" s="282" t="str">
        <f t="shared" si="0"/>
        <v/>
      </c>
      <c r="K19" s="282" t="str">
        <f t="shared" si="1"/>
        <v/>
      </c>
      <c r="L19" s="288"/>
    </row>
    <row r="20" spans="1:12" x14ac:dyDescent="0.3">
      <c r="A20" s="264"/>
      <c r="B20" s="264"/>
      <c r="C20" s="284" t="s">
        <v>19</v>
      </c>
      <c r="D20" s="284" t="s">
        <v>263</v>
      </c>
      <c r="E20" s="286">
        <v>0</v>
      </c>
      <c r="G20" s="285">
        <v>0</v>
      </c>
      <c r="H20" s="285">
        <v>0</v>
      </c>
      <c r="I20" s="287"/>
      <c r="J20" s="282" t="str">
        <f t="shared" si="0"/>
        <v/>
      </c>
      <c r="K20" s="282" t="str">
        <f t="shared" si="1"/>
        <v/>
      </c>
      <c r="L20" s="288"/>
    </row>
    <row r="21" spans="1:12" x14ac:dyDescent="0.3">
      <c r="A21" s="264"/>
      <c r="B21" s="264"/>
      <c r="C21" s="284" t="s">
        <v>20</v>
      </c>
      <c r="D21" s="284" t="s">
        <v>264</v>
      </c>
      <c r="E21" s="286">
        <v>0</v>
      </c>
      <c r="G21" s="285">
        <v>0</v>
      </c>
      <c r="H21" s="285">
        <v>0</v>
      </c>
      <c r="I21" s="287"/>
      <c r="J21" s="282" t="str">
        <f t="shared" si="0"/>
        <v/>
      </c>
      <c r="K21" s="282" t="str">
        <f t="shared" si="1"/>
        <v/>
      </c>
      <c r="L21" s="288"/>
    </row>
    <row r="22" spans="1:12" x14ac:dyDescent="0.3">
      <c r="A22" s="264"/>
      <c r="B22" s="264"/>
      <c r="C22" s="284" t="s">
        <v>23</v>
      </c>
      <c r="D22" s="284" t="s">
        <v>265</v>
      </c>
      <c r="E22" s="286">
        <v>0</v>
      </c>
      <c r="G22" s="285">
        <v>0</v>
      </c>
      <c r="H22" s="285">
        <v>0</v>
      </c>
      <c r="I22" s="287"/>
      <c r="J22" s="282" t="str">
        <f t="shared" si="0"/>
        <v/>
      </c>
      <c r="K22" s="282" t="str">
        <f t="shared" si="1"/>
        <v/>
      </c>
      <c r="L22" s="288"/>
    </row>
    <row r="23" spans="1:12" x14ac:dyDescent="0.3">
      <c r="A23" s="264"/>
      <c r="B23" s="264"/>
      <c r="C23" s="295" t="s">
        <v>24</v>
      </c>
      <c r="D23" s="284" t="s">
        <v>266</v>
      </c>
      <c r="E23" s="286">
        <v>0</v>
      </c>
      <c r="G23" s="285">
        <v>0</v>
      </c>
      <c r="H23" s="285">
        <v>0</v>
      </c>
      <c r="I23" s="287"/>
      <c r="J23" s="282" t="str">
        <f t="shared" si="0"/>
        <v/>
      </c>
      <c r="K23" s="282" t="str">
        <f t="shared" si="1"/>
        <v/>
      </c>
      <c r="L23" s="288"/>
    </row>
    <row r="24" spans="1:12" ht="13.5" thickBot="1" x14ac:dyDescent="0.35">
      <c r="C24" s="284" t="s">
        <v>25</v>
      </c>
      <c r="D24" s="284" t="s">
        <v>267</v>
      </c>
      <c r="E24" s="286">
        <v>0</v>
      </c>
      <c r="G24" s="285">
        <v>0</v>
      </c>
      <c r="H24" s="285">
        <v>0</v>
      </c>
      <c r="I24" s="287"/>
      <c r="J24" s="282" t="str">
        <f t="shared" si="0"/>
        <v/>
      </c>
      <c r="K24" s="282" t="str">
        <f t="shared" si="1"/>
        <v/>
      </c>
      <c r="L24" s="302"/>
    </row>
    <row r="25" spans="1:12" ht="13.5" thickBot="1" x14ac:dyDescent="0.35">
      <c r="A25" s="264"/>
      <c r="B25" s="289" t="s">
        <v>268</v>
      </c>
      <c r="C25" s="296"/>
      <c r="D25" s="297"/>
      <c r="E25" s="291">
        <f>SUM(E17:E24)</f>
        <v>0</v>
      </c>
      <c r="G25" s="291">
        <f>SUM(G17:G24)</f>
        <v>0</v>
      </c>
      <c r="H25" s="291">
        <f t="shared" ref="H25" si="3">SUM(H17:H24)</f>
        <v>0</v>
      </c>
      <c r="I25" s="293"/>
      <c r="J25" s="282" t="str">
        <f t="shared" si="0"/>
        <v/>
      </c>
      <c r="K25" s="282" t="str">
        <f t="shared" si="1"/>
        <v/>
      </c>
      <c r="L25" s="292"/>
    </row>
    <row r="26" spans="1:12" ht="29.25" customHeight="1" x14ac:dyDescent="0.3">
      <c r="A26" s="289">
        <v>3</v>
      </c>
      <c r="B26" s="284" t="s">
        <v>9</v>
      </c>
      <c r="C26" s="264"/>
      <c r="D26" s="264"/>
      <c r="E26" s="298"/>
      <c r="G26" s="298"/>
      <c r="H26" s="298"/>
      <c r="I26" s="298"/>
      <c r="J26" s="282"/>
      <c r="K26" s="282"/>
      <c r="L26" s="368"/>
    </row>
    <row r="27" spans="1:12" x14ac:dyDescent="0.3">
      <c r="A27" s="264"/>
      <c r="B27" s="264"/>
      <c r="C27" s="284" t="s">
        <v>22</v>
      </c>
      <c r="D27" s="284" t="s">
        <v>269</v>
      </c>
      <c r="E27" s="286">
        <v>0</v>
      </c>
      <c r="G27" s="285">
        <v>0</v>
      </c>
      <c r="H27" s="285">
        <v>0</v>
      </c>
      <c r="I27" s="287"/>
      <c r="J27" s="282" t="str">
        <f t="shared" si="0"/>
        <v/>
      </c>
      <c r="K27" s="282" t="str">
        <f t="shared" si="1"/>
        <v/>
      </c>
      <c r="L27" s="288"/>
    </row>
    <row r="28" spans="1:12" ht="13.5" thickBot="1" x14ac:dyDescent="0.35">
      <c r="A28" s="264"/>
      <c r="B28" s="264"/>
      <c r="C28" s="284" t="s">
        <v>17</v>
      </c>
      <c r="D28" s="284" t="s">
        <v>270</v>
      </c>
      <c r="E28" s="286">
        <v>0</v>
      </c>
      <c r="G28" s="285">
        <v>0</v>
      </c>
      <c r="H28" s="285">
        <v>0</v>
      </c>
      <c r="I28" s="287"/>
      <c r="J28" s="282" t="str">
        <f t="shared" si="0"/>
        <v/>
      </c>
      <c r="K28" s="282" t="str">
        <f t="shared" si="1"/>
        <v/>
      </c>
      <c r="L28" s="288"/>
    </row>
    <row r="29" spans="1:12" ht="15" customHeight="1" thickBot="1" x14ac:dyDescent="0.35">
      <c r="A29" s="264"/>
      <c r="B29" s="289" t="s">
        <v>271</v>
      </c>
      <c r="C29" s="264"/>
      <c r="D29" s="264"/>
      <c r="E29" s="291">
        <f>SUM(E27:E28)</f>
        <v>0</v>
      </c>
      <c r="G29" s="291">
        <f>SUM(G27:G28)</f>
        <v>0</v>
      </c>
      <c r="H29" s="291">
        <f t="shared" ref="H29" si="4">SUM(H27:H28)</f>
        <v>0</v>
      </c>
      <c r="I29" s="293"/>
      <c r="J29" s="282" t="str">
        <f t="shared" si="0"/>
        <v/>
      </c>
      <c r="K29" s="282" t="str">
        <f t="shared" si="1"/>
        <v/>
      </c>
      <c r="L29" s="292"/>
    </row>
    <row r="30" spans="1:12" ht="15" customHeight="1" x14ac:dyDescent="0.3">
      <c r="A30" s="264"/>
      <c r="B30" s="264"/>
      <c r="C30" s="264"/>
      <c r="D30" s="264"/>
      <c r="E30" s="298"/>
      <c r="G30" s="298"/>
      <c r="H30" s="298"/>
      <c r="I30" s="298"/>
      <c r="J30" s="282"/>
      <c r="K30" s="282"/>
      <c r="L30" s="368"/>
    </row>
    <row r="31" spans="1:12" ht="15" customHeight="1" x14ac:dyDescent="0.3">
      <c r="A31" s="289">
        <v>4</v>
      </c>
      <c r="B31" s="264" t="s">
        <v>272</v>
      </c>
      <c r="C31" s="264"/>
      <c r="D31" s="264"/>
      <c r="E31" s="298"/>
      <c r="G31" s="298"/>
      <c r="H31" s="298"/>
      <c r="I31" s="298"/>
      <c r="J31" s="282"/>
      <c r="K31" s="282"/>
      <c r="L31" s="368"/>
    </row>
    <row r="32" spans="1:12" x14ac:dyDescent="0.3">
      <c r="A32" s="264"/>
      <c r="B32" s="264"/>
      <c r="C32" s="284" t="s">
        <v>22</v>
      </c>
      <c r="D32" s="284" t="s">
        <v>273</v>
      </c>
      <c r="E32" s="286">
        <v>0</v>
      </c>
      <c r="G32" s="285">
        <v>0</v>
      </c>
      <c r="H32" s="285">
        <v>0</v>
      </c>
      <c r="I32" s="287"/>
      <c r="J32" s="282" t="str">
        <f t="shared" si="0"/>
        <v/>
      </c>
      <c r="K32" s="282" t="str">
        <f t="shared" si="1"/>
        <v/>
      </c>
      <c r="L32" s="288"/>
    </row>
    <row r="33" spans="1:12" x14ac:dyDescent="0.3">
      <c r="A33" s="264"/>
      <c r="B33" s="264"/>
      <c r="C33" s="284" t="s">
        <v>17</v>
      </c>
      <c r="D33" s="284" t="s">
        <v>274</v>
      </c>
      <c r="E33" s="286">
        <v>0</v>
      </c>
      <c r="G33" s="285">
        <v>0</v>
      </c>
      <c r="H33" s="285">
        <v>0</v>
      </c>
      <c r="I33" s="287"/>
      <c r="J33" s="282" t="str">
        <f t="shared" si="0"/>
        <v/>
      </c>
      <c r="K33" s="282" t="str">
        <f t="shared" si="1"/>
        <v/>
      </c>
      <c r="L33" s="288"/>
    </row>
    <row r="34" spans="1:12" x14ac:dyDescent="0.3">
      <c r="A34" s="264"/>
      <c r="B34" s="264"/>
      <c r="C34" s="284" t="s">
        <v>18</v>
      </c>
      <c r="D34" s="284" t="s">
        <v>275</v>
      </c>
      <c r="E34" s="286">
        <v>0</v>
      </c>
      <c r="G34" s="285">
        <v>0</v>
      </c>
      <c r="H34" s="285">
        <v>0</v>
      </c>
      <c r="I34" s="287"/>
      <c r="J34" s="282" t="str">
        <f t="shared" si="0"/>
        <v/>
      </c>
      <c r="K34" s="282" t="str">
        <f t="shared" si="1"/>
        <v/>
      </c>
      <c r="L34" s="288"/>
    </row>
    <row r="35" spans="1:12" x14ac:dyDescent="0.3">
      <c r="A35" s="264"/>
      <c r="B35" s="264"/>
      <c r="C35" s="295" t="s">
        <v>19</v>
      </c>
      <c r="D35" s="284" t="s">
        <v>276</v>
      </c>
      <c r="E35" s="286">
        <f>SUM(E36:E37)</f>
        <v>0</v>
      </c>
      <c r="F35" s="307"/>
      <c r="G35" s="286">
        <f>SUM(G36:G37)</f>
        <v>0</v>
      </c>
      <c r="H35" s="286">
        <f t="shared" ref="H35" si="5">SUM(H36:H37)</f>
        <v>0</v>
      </c>
      <c r="I35" s="287"/>
      <c r="J35" s="282" t="str">
        <f t="shared" si="0"/>
        <v/>
      </c>
      <c r="K35" s="282" t="str">
        <f t="shared" si="1"/>
        <v/>
      </c>
      <c r="L35" s="288"/>
    </row>
    <row r="36" spans="1:12" x14ac:dyDescent="0.3">
      <c r="A36" s="264"/>
      <c r="B36" s="264"/>
      <c r="C36" s="295"/>
      <c r="D36" s="284" t="s">
        <v>277</v>
      </c>
      <c r="E36" s="286">
        <f>-'ALF funding'!B10</f>
        <v>0</v>
      </c>
      <c r="F36" s="307"/>
      <c r="G36" s="286">
        <f>-'ALF funding'!D10</f>
        <v>0</v>
      </c>
      <c r="H36" s="286">
        <f>-'ALF funding'!E10</f>
        <v>0</v>
      </c>
      <c r="I36" s="287"/>
      <c r="J36" s="282" t="str">
        <f t="shared" si="0"/>
        <v/>
      </c>
      <c r="K36" s="282" t="str">
        <f t="shared" si="1"/>
        <v/>
      </c>
      <c r="L36" s="288"/>
    </row>
    <row r="37" spans="1:12" x14ac:dyDescent="0.3">
      <c r="A37" s="264"/>
      <c r="B37" s="264"/>
      <c r="C37" s="295"/>
      <c r="D37" s="284" t="s">
        <v>278</v>
      </c>
      <c r="E37" s="286">
        <f>-'ALF funding'!B9</f>
        <v>0</v>
      </c>
      <c r="F37" s="307"/>
      <c r="G37" s="286">
        <f>-'ALF funding'!D9</f>
        <v>0</v>
      </c>
      <c r="H37" s="286">
        <f>-'ALF funding'!E9</f>
        <v>0</v>
      </c>
      <c r="I37" s="287"/>
      <c r="J37" s="282" t="str">
        <f t="shared" si="0"/>
        <v/>
      </c>
      <c r="K37" s="282" t="str">
        <f t="shared" si="1"/>
        <v/>
      </c>
      <c r="L37" s="288"/>
    </row>
    <row r="38" spans="1:12" x14ac:dyDescent="0.3">
      <c r="A38" s="264"/>
      <c r="B38" s="264"/>
      <c r="C38" s="295" t="s">
        <v>20</v>
      </c>
      <c r="D38" s="299" t="s">
        <v>279</v>
      </c>
      <c r="E38" s="286">
        <v>0</v>
      </c>
      <c r="G38" s="285">
        <v>0</v>
      </c>
      <c r="H38" s="285">
        <v>0</v>
      </c>
      <c r="I38" s="287"/>
      <c r="J38" s="282" t="str">
        <f t="shared" si="0"/>
        <v/>
      </c>
      <c r="K38" s="282" t="str">
        <f t="shared" si="1"/>
        <v/>
      </c>
      <c r="L38" s="288"/>
    </row>
    <row r="39" spans="1:12" x14ac:dyDescent="0.3">
      <c r="A39" s="264"/>
      <c r="B39" s="264"/>
      <c r="C39" s="284" t="s">
        <v>23</v>
      </c>
      <c r="D39" s="299" t="s">
        <v>280</v>
      </c>
      <c r="E39" s="286">
        <v>0</v>
      </c>
      <c r="G39" s="285">
        <v>0</v>
      </c>
      <c r="H39" s="285">
        <v>0</v>
      </c>
      <c r="I39" s="287"/>
      <c r="J39" s="282" t="str">
        <f t="shared" si="0"/>
        <v/>
      </c>
      <c r="K39" s="282" t="str">
        <f t="shared" si="1"/>
        <v/>
      </c>
      <c r="L39" s="288"/>
    </row>
    <row r="40" spans="1:12" x14ac:dyDescent="0.3">
      <c r="A40" s="264"/>
      <c r="B40" s="264"/>
      <c r="C40" s="284" t="s">
        <v>24</v>
      </c>
      <c r="D40" s="284" t="s">
        <v>281</v>
      </c>
      <c r="E40" s="286">
        <v>0</v>
      </c>
      <c r="G40" s="285">
        <v>0</v>
      </c>
      <c r="H40" s="285">
        <v>0</v>
      </c>
      <c r="I40" s="287"/>
      <c r="J40" s="282" t="str">
        <f t="shared" si="0"/>
        <v/>
      </c>
      <c r="K40" s="282" t="str">
        <f t="shared" si="1"/>
        <v/>
      </c>
      <c r="L40" s="288"/>
    </row>
    <row r="41" spans="1:12" x14ac:dyDescent="0.3">
      <c r="A41" s="264"/>
      <c r="B41" s="264"/>
      <c r="C41" s="284" t="s">
        <v>25</v>
      </c>
      <c r="D41" s="284" t="s">
        <v>333</v>
      </c>
      <c r="E41" s="286">
        <v>0</v>
      </c>
      <c r="G41" s="285">
        <v>0</v>
      </c>
      <c r="H41" s="285">
        <v>0</v>
      </c>
      <c r="I41" s="287"/>
      <c r="J41" s="282" t="str">
        <f t="shared" si="0"/>
        <v/>
      </c>
      <c r="K41" s="282" t="str">
        <f t="shared" si="1"/>
        <v/>
      </c>
      <c r="L41" s="288"/>
    </row>
    <row r="42" spans="1:12" ht="13.5" thickBot="1" x14ac:dyDescent="0.35">
      <c r="A42" s="264"/>
      <c r="B42" s="264"/>
      <c r="C42" s="284" t="s">
        <v>183</v>
      </c>
      <c r="D42" s="284" t="s">
        <v>10</v>
      </c>
      <c r="E42" s="286">
        <v>0</v>
      </c>
      <c r="G42" s="285">
        <v>0</v>
      </c>
      <c r="H42" s="285">
        <v>0</v>
      </c>
      <c r="I42" s="287"/>
      <c r="J42" s="282" t="str">
        <f t="shared" si="0"/>
        <v/>
      </c>
      <c r="K42" s="282" t="str">
        <f t="shared" si="1"/>
        <v/>
      </c>
      <c r="L42" s="288"/>
    </row>
    <row r="43" spans="1:12" ht="13.5" thickBot="1" x14ac:dyDescent="0.35">
      <c r="A43" s="264"/>
      <c r="B43" s="289" t="s">
        <v>282</v>
      </c>
      <c r="C43" s="264"/>
      <c r="E43" s="291">
        <f>SUM(E32:E42)-E35</f>
        <v>0</v>
      </c>
      <c r="G43" s="290">
        <f t="shared" ref="G43:H43" si="6">SUM(G32:G42)-G35</f>
        <v>0</v>
      </c>
      <c r="H43" s="290">
        <f t="shared" si="6"/>
        <v>0</v>
      </c>
      <c r="I43" s="293"/>
      <c r="J43" s="282" t="str">
        <f t="shared" si="0"/>
        <v/>
      </c>
      <c r="K43" s="282" t="str">
        <f t="shared" si="1"/>
        <v/>
      </c>
      <c r="L43" s="300"/>
    </row>
    <row r="44" spans="1:12" ht="15" customHeight="1" x14ac:dyDescent="0.3">
      <c r="A44" s="264"/>
      <c r="B44" s="264"/>
      <c r="C44" s="264"/>
      <c r="D44" s="264"/>
      <c r="E44" s="298"/>
      <c r="G44" s="298"/>
      <c r="H44" s="298"/>
      <c r="I44" s="298"/>
      <c r="J44" s="282"/>
      <c r="K44" s="282"/>
      <c r="L44" s="302"/>
    </row>
    <row r="45" spans="1:12" ht="15" customHeight="1" x14ac:dyDescent="0.3">
      <c r="A45" s="277">
        <v>5</v>
      </c>
      <c r="B45" s="267" t="s">
        <v>66</v>
      </c>
      <c r="G45" s="301"/>
      <c r="H45" s="301"/>
      <c r="I45" s="301"/>
      <c r="J45" s="282"/>
      <c r="K45" s="282"/>
      <c r="L45" s="302"/>
    </row>
    <row r="46" spans="1:12" x14ac:dyDescent="0.3">
      <c r="C46" s="284" t="s">
        <v>22</v>
      </c>
      <c r="D46" s="284" t="s">
        <v>283</v>
      </c>
      <c r="E46" s="286">
        <v>0</v>
      </c>
      <c r="G46" s="285">
        <v>0</v>
      </c>
      <c r="H46" s="285">
        <v>0</v>
      </c>
      <c r="I46" s="287"/>
      <c r="J46" s="282" t="str">
        <f t="shared" si="0"/>
        <v/>
      </c>
      <c r="K46" s="282" t="str">
        <f t="shared" si="1"/>
        <v/>
      </c>
      <c r="L46" s="302"/>
    </row>
    <row r="47" spans="1:12" x14ac:dyDescent="0.3">
      <c r="C47" s="284" t="s">
        <v>17</v>
      </c>
      <c r="D47" s="284" t="s">
        <v>284</v>
      </c>
      <c r="E47" s="286">
        <v>0</v>
      </c>
      <c r="G47" s="285">
        <v>0</v>
      </c>
      <c r="H47" s="285">
        <v>0</v>
      </c>
      <c r="I47" s="287"/>
      <c r="J47" s="282" t="str">
        <f t="shared" si="0"/>
        <v/>
      </c>
      <c r="K47" s="282" t="str">
        <f t="shared" si="1"/>
        <v/>
      </c>
      <c r="L47" s="302"/>
    </row>
    <row r="48" spans="1:12" x14ac:dyDescent="0.3">
      <c r="C48" s="284" t="s">
        <v>18</v>
      </c>
      <c r="D48" s="284" t="s">
        <v>285</v>
      </c>
      <c r="E48" s="286">
        <v>0</v>
      </c>
      <c r="G48" s="285">
        <v>0</v>
      </c>
      <c r="H48" s="285">
        <v>0</v>
      </c>
      <c r="I48" s="287"/>
      <c r="J48" s="282" t="str">
        <f t="shared" si="0"/>
        <v/>
      </c>
      <c r="K48" s="282" t="str">
        <f t="shared" si="1"/>
        <v/>
      </c>
      <c r="L48" s="302"/>
    </row>
    <row r="49" spans="1:12" x14ac:dyDescent="0.3">
      <c r="C49" s="284" t="s">
        <v>19</v>
      </c>
      <c r="D49" s="284" t="s">
        <v>286</v>
      </c>
      <c r="E49" s="286">
        <v>0</v>
      </c>
      <c r="G49" s="285">
        <v>0</v>
      </c>
      <c r="H49" s="285">
        <v>0</v>
      </c>
      <c r="I49" s="287"/>
      <c r="J49" s="282" t="str">
        <f t="shared" si="0"/>
        <v/>
      </c>
      <c r="K49" s="282" t="str">
        <f t="shared" si="1"/>
        <v/>
      </c>
      <c r="L49" s="302"/>
    </row>
    <row r="50" spans="1:12" ht="13.5" thickBot="1" x14ac:dyDescent="0.35">
      <c r="C50" s="284" t="s">
        <v>20</v>
      </c>
      <c r="D50" s="284" t="s">
        <v>287</v>
      </c>
      <c r="E50" s="381">
        <v>0</v>
      </c>
      <c r="G50" s="303">
        <v>0</v>
      </c>
      <c r="H50" s="303">
        <v>0</v>
      </c>
      <c r="I50" s="287"/>
      <c r="J50" s="282" t="str">
        <f t="shared" si="0"/>
        <v/>
      </c>
      <c r="K50" s="282" t="str">
        <f t="shared" si="1"/>
        <v/>
      </c>
      <c r="L50" s="302"/>
    </row>
    <row r="51" spans="1:12" ht="13.5" thickBot="1" x14ac:dyDescent="0.35">
      <c r="B51" s="277" t="s">
        <v>288</v>
      </c>
      <c r="E51" s="304">
        <f>SUM(E46:E50)</f>
        <v>0</v>
      </c>
      <c r="G51" s="304">
        <f>SUM(G46:G50)</f>
        <v>0</v>
      </c>
      <c r="H51" s="304">
        <f t="shared" ref="H51" si="7">SUM(H46:H50)</f>
        <v>0</v>
      </c>
      <c r="I51" s="281"/>
      <c r="J51" s="282" t="str">
        <f t="shared" si="0"/>
        <v/>
      </c>
      <c r="K51" s="282" t="str">
        <f t="shared" si="1"/>
        <v/>
      </c>
      <c r="L51" s="302"/>
    </row>
    <row r="52" spans="1:12" ht="15" customHeight="1" x14ac:dyDescent="0.3">
      <c r="E52" s="281"/>
      <c r="G52" s="281"/>
      <c r="H52" s="281"/>
      <c r="I52" s="281"/>
      <c r="J52" s="282"/>
      <c r="K52" s="282"/>
      <c r="L52" s="302"/>
    </row>
    <row r="53" spans="1:12" ht="15" customHeight="1" x14ac:dyDescent="0.3">
      <c r="A53" s="277">
        <v>6</v>
      </c>
      <c r="B53" s="267" t="s">
        <v>289</v>
      </c>
      <c r="E53" s="281"/>
      <c r="G53" s="281"/>
      <c r="H53" s="281"/>
      <c r="I53" s="281"/>
      <c r="J53" s="282"/>
      <c r="K53" s="282"/>
      <c r="L53" s="302"/>
    </row>
    <row r="54" spans="1:12" x14ac:dyDescent="0.3">
      <c r="C54" s="264" t="s">
        <v>22</v>
      </c>
      <c r="D54" s="264" t="s">
        <v>290</v>
      </c>
      <c r="E54" s="286">
        <v>0</v>
      </c>
      <c r="G54" s="285">
        <v>0</v>
      </c>
      <c r="H54" s="285">
        <v>0</v>
      </c>
      <c r="I54" s="287"/>
      <c r="J54" s="282" t="str">
        <f t="shared" si="0"/>
        <v/>
      </c>
      <c r="K54" s="282" t="str">
        <f t="shared" si="1"/>
        <v/>
      </c>
      <c r="L54" s="302"/>
    </row>
    <row r="55" spans="1:12" x14ac:dyDescent="0.3">
      <c r="C55" s="264" t="s">
        <v>17</v>
      </c>
      <c r="D55" s="264" t="s">
        <v>291</v>
      </c>
      <c r="E55" s="286">
        <v>0</v>
      </c>
      <c r="G55" s="285">
        <v>0</v>
      </c>
      <c r="H55" s="285">
        <v>0</v>
      </c>
      <c r="I55" s="287"/>
      <c r="J55" s="282" t="str">
        <f t="shared" si="0"/>
        <v/>
      </c>
      <c r="K55" s="282" t="str">
        <f t="shared" si="1"/>
        <v/>
      </c>
      <c r="L55" s="302"/>
    </row>
    <row r="56" spans="1:12" ht="13.5" thickBot="1" x14ac:dyDescent="0.35">
      <c r="C56" s="264" t="s">
        <v>18</v>
      </c>
      <c r="D56" s="264" t="s">
        <v>292</v>
      </c>
      <c r="E56" s="286">
        <v>0</v>
      </c>
      <c r="G56" s="285">
        <v>0</v>
      </c>
      <c r="H56" s="285">
        <v>0</v>
      </c>
      <c r="I56" s="287"/>
      <c r="J56" s="282" t="str">
        <f t="shared" si="0"/>
        <v/>
      </c>
      <c r="K56" s="282" t="str">
        <f t="shared" si="1"/>
        <v/>
      </c>
      <c r="L56" s="302"/>
    </row>
    <row r="57" spans="1:12" ht="13.5" thickBot="1" x14ac:dyDescent="0.35">
      <c r="B57" s="277" t="s">
        <v>293</v>
      </c>
      <c r="E57" s="304">
        <f>SUM(E54:E56)</f>
        <v>0</v>
      </c>
      <c r="G57" s="304">
        <f>SUM(G54:G56)</f>
        <v>0</v>
      </c>
      <c r="H57" s="304">
        <f t="shared" ref="H57" si="8">SUM(H54:H56)</f>
        <v>0</v>
      </c>
      <c r="I57" s="281"/>
      <c r="J57" s="282" t="str">
        <f t="shared" si="0"/>
        <v/>
      </c>
      <c r="K57" s="282" t="str">
        <f t="shared" si="1"/>
        <v/>
      </c>
      <c r="L57" s="302"/>
    </row>
    <row r="58" spans="1:12" x14ac:dyDescent="0.3">
      <c r="L58" s="305"/>
    </row>
    <row r="59" spans="1:12" x14ac:dyDescent="0.3">
      <c r="L59" s="305"/>
    </row>
    <row r="60" spans="1:12" x14ac:dyDescent="0.3">
      <c r="L60" s="305"/>
    </row>
    <row r="61" spans="1:12" x14ac:dyDescent="0.3">
      <c r="L61" s="305"/>
    </row>
    <row r="62" spans="1:12" x14ac:dyDescent="0.3">
      <c r="L62" s="305"/>
    </row>
    <row r="63" spans="1:12" x14ac:dyDescent="0.3">
      <c r="L63" s="305"/>
    </row>
    <row r="64" spans="1:12" x14ac:dyDescent="0.3">
      <c r="L64" s="305"/>
    </row>
    <row r="65" spans="12:12" x14ac:dyDescent="0.3">
      <c r="L65" s="305"/>
    </row>
    <row r="66" spans="12:12" x14ac:dyDescent="0.3">
      <c r="L66" s="305"/>
    </row>
    <row r="67" spans="12:12" x14ac:dyDescent="0.3">
      <c r="L67" s="305"/>
    </row>
  </sheetData>
  <sheetProtection password="E0DA" sheet="1" objects="1" scenarios="1" formatRows="0"/>
  <conditionalFormatting sqref="J6:K57">
    <cfRule type="expression" dxfId="5" priority="1" stopIfTrue="1">
      <formula>#REF!&gt;0</formula>
    </cfRule>
    <cfRule type="expression" dxfId="4" priority="2" stopIfTrue="1">
      <formula>"m7&gt;0"</formula>
    </cfRule>
  </conditionalFormatting>
  <dataValidations count="1">
    <dataValidation type="whole" allowBlank="1" showInputMessage="1" showErrorMessage="1" sqref="G27:I28 G17:I24 G7:I13 E32:E42 E17:E24 E27:E28 E7:E13 G32:I42">
      <formula1>-1E+30</formula1>
      <formula2>1E+30</formula2>
    </dataValidation>
  </dataValidations>
  <pageMargins left="0.75" right="0.75" top="0.61" bottom="0.67" header="0.5" footer="0.5"/>
  <pageSetup paperSize="9" scale="5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7"/>
  <sheetViews>
    <sheetView showGridLines="0" zoomScale="90" zoomScaleNormal="90" workbookViewId="0">
      <pane xSplit="4" ySplit="4" topLeftCell="E5" activePane="bottomRight" state="frozen"/>
      <selection activeCell="D35" sqref="D35"/>
      <selection pane="topRight" activeCell="D35" sqref="D35"/>
      <selection pane="bottomLeft" activeCell="D35" sqref="D35"/>
      <selection pane="bottomRight" activeCell="A16" sqref="A16:XFD16"/>
    </sheetView>
  </sheetViews>
  <sheetFormatPr defaultColWidth="9.1796875" defaultRowHeight="13" x14ac:dyDescent="0.3"/>
  <cols>
    <col min="1" max="1" width="3.54296875" style="267" customWidth="1"/>
    <col min="2" max="2" width="32.453125" style="267" customWidth="1"/>
    <col min="3" max="3" width="4.1796875" style="267" customWidth="1"/>
    <col min="4" max="4" width="46.7265625" style="267" customWidth="1"/>
    <col min="5" max="5" width="8.7265625" style="378" customWidth="1"/>
    <col min="6" max="6" width="3.1796875" style="267" customWidth="1"/>
    <col min="7" max="8" width="8.7265625" style="316" customWidth="1"/>
    <col min="9" max="9" width="3.26953125" style="307" customWidth="1"/>
    <col min="10" max="11" width="10.81640625" style="308" customWidth="1"/>
    <col min="12" max="12" width="55" style="308" customWidth="1"/>
    <col min="13" max="13" width="4.7265625" style="307" customWidth="1"/>
    <col min="14" max="14" width="5.7265625" style="267" customWidth="1"/>
    <col min="15" max="16384" width="9.1796875" style="267"/>
  </cols>
  <sheetData>
    <row r="1" spans="1:17" ht="17" x14ac:dyDescent="0.3">
      <c r="B1" s="306">
        <f>Declaration!C3</f>
        <v>0</v>
      </c>
      <c r="C1" s="307"/>
      <c r="D1" s="307"/>
      <c r="E1" s="345"/>
      <c r="G1" s="308"/>
      <c r="H1" s="308"/>
      <c r="N1" s="307"/>
      <c r="O1" s="307"/>
      <c r="P1" s="307"/>
      <c r="Q1" s="307"/>
    </row>
    <row r="2" spans="1:17" x14ac:dyDescent="0.3">
      <c r="B2" s="309" t="s">
        <v>12</v>
      </c>
      <c r="C2" s="307"/>
      <c r="D2" s="307"/>
      <c r="E2" s="345"/>
      <c r="G2" s="308"/>
      <c r="H2" s="308"/>
      <c r="L2" s="310"/>
      <c r="N2" s="307"/>
      <c r="O2" s="307"/>
      <c r="P2" s="307"/>
      <c r="Q2" s="307"/>
    </row>
    <row r="3" spans="1:17" s="270" customFormat="1" ht="52.5" customHeight="1" x14ac:dyDescent="0.25">
      <c r="B3" s="311"/>
      <c r="C3" s="311"/>
      <c r="D3" s="311"/>
      <c r="E3" s="376" t="str">
        <f>SOCIE!D3</f>
        <v>Actual 2019-20</v>
      </c>
      <c r="G3" s="272" t="str">
        <f>SOCIE!F3</f>
        <v>Forecast 2020-21</v>
      </c>
      <c r="H3" s="272" t="str">
        <f>SOCIE!G3</f>
        <v>Forecast 2021-22</v>
      </c>
      <c r="I3" s="311"/>
      <c r="J3" s="272" t="str">
        <f>SOCIE!K3</f>
        <v>2019-20 - 2020-21</v>
      </c>
      <c r="K3" s="272" t="str">
        <f>SOCIE!L3</f>
        <v>2020-21- 2021-22</v>
      </c>
      <c r="L3" s="351" t="str">
        <f>Income!L3</f>
        <v>Explanation for variance</v>
      </c>
      <c r="M3" s="311"/>
      <c r="N3" s="311"/>
      <c r="O3" s="311"/>
      <c r="P3" s="311"/>
      <c r="Q3" s="311"/>
    </row>
    <row r="4" spans="1:17" x14ac:dyDescent="0.3">
      <c r="A4" s="277" t="s">
        <v>294</v>
      </c>
      <c r="B4" s="307"/>
      <c r="C4" s="307"/>
      <c r="D4" s="307"/>
      <c r="E4" s="377" t="s">
        <v>6</v>
      </c>
      <c r="G4" s="312" t="s">
        <v>6</v>
      </c>
      <c r="H4" s="312" t="s">
        <v>6</v>
      </c>
      <c r="I4" s="315"/>
      <c r="J4" s="313" t="s">
        <v>7</v>
      </c>
      <c r="K4" s="313" t="s">
        <v>7</v>
      </c>
      <c r="L4" s="314"/>
      <c r="M4" s="315"/>
      <c r="N4" s="307"/>
      <c r="O4" s="307"/>
      <c r="P4" s="307"/>
      <c r="Q4" s="307"/>
    </row>
    <row r="5" spans="1:17" x14ac:dyDescent="0.3">
      <c r="A5" s="277"/>
    </row>
    <row r="6" spans="1:17" x14ac:dyDescent="0.3">
      <c r="L6" s="348"/>
    </row>
    <row r="7" spans="1:17" x14ac:dyDescent="0.3">
      <c r="A7" s="277">
        <v>1</v>
      </c>
      <c r="B7" s="267" t="s">
        <v>295</v>
      </c>
      <c r="E7" s="286">
        <v>0</v>
      </c>
      <c r="G7" s="285">
        <v>0</v>
      </c>
      <c r="H7" s="285">
        <v>0</v>
      </c>
      <c r="I7" s="319"/>
      <c r="J7" s="317" t="str">
        <f>IF(E7=0,"",(G7-E7)/(E7))</f>
        <v/>
      </c>
      <c r="K7" s="317" t="str">
        <f>IF(G7=0,"",(H7-G7)/(G7))</f>
        <v/>
      </c>
      <c r="L7" s="318"/>
      <c r="M7" s="319"/>
    </row>
    <row r="8" spans="1:17" x14ac:dyDescent="0.3">
      <c r="A8" s="277">
        <v>2</v>
      </c>
      <c r="B8" s="267" t="s">
        <v>296</v>
      </c>
      <c r="E8" s="286">
        <v>0</v>
      </c>
      <c r="G8" s="285">
        <v>0</v>
      </c>
      <c r="H8" s="285">
        <v>0</v>
      </c>
      <c r="I8" s="319"/>
      <c r="J8" s="317" t="str">
        <f t="shared" ref="J8:J14" si="0">IF(E8=0,"",(G8-E8)/(E8))</f>
        <v/>
      </c>
      <c r="K8" s="317" t="str">
        <f t="shared" ref="K8:K14" si="1">IF(G8=0,"",(H8-G8)/(G8))</f>
        <v/>
      </c>
      <c r="L8" s="318"/>
      <c r="M8" s="319"/>
    </row>
    <row r="9" spans="1:17" x14ac:dyDescent="0.3">
      <c r="A9" s="277">
        <v>3</v>
      </c>
      <c r="B9" s="267" t="s">
        <v>297</v>
      </c>
      <c r="E9" s="286">
        <v>0</v>
      </c>
      <c r="G9" s="285">
        <v>0</v>
      </c>
      <c r="H9" s="285">
        <v>0</v>
      </c>
      <c r="I9" s="319"/>
      <c r="J9" s="317" t="str">
        <f t="shared" si="0"/>
        <v/>
      </c>
      <c r="K9" s="317" t="str">
        <f t="shared" si="1"/>
        <v/>
      </c>
      <c r="L9" s="318"/>
      <c r="M9" s="319"/>
    </row>
    <row r="10" spans="1:17" x14ac:dyDescent="0.3">
      <c r="A10" s="277">
        <v>4</v>
      </c>
      <c r="B10" s="267" t="s">
        <v>298</v>
      </c>
      <c r="E10" s="286">
        <v>0</v>
      </c>
      <c r="G10" s="285">
        <v>0</v>
      </c>
      <c r="H10" s="285">
        <v>0</v>
      </c>
      <c r="I10" s="319"/>
      <c r="J10" s="317" t="str">
        <f t="shared" si="0"/>
        <v/>
      </c>
      <c r="K10" s="317" t="str">
        <f t="shared" si="1"/>
        <v/>
      </c>
      <c r="L10" s="318"/>
      <c r="M10" s="319"/>
    </row>
    <row r="11" spans="1:17" x14ac:dyDescent="0.3">
      <c r="A11" s="277">
        <v>5</v>
      </c>
      <c r="B11" s="267" t="s">
        <v>299</v>
      </c>
      <c r="E11" s="286">
        <v>0</v>
      </c>
      <c r="G11" s="285">
        <v>0</v>
      </c>
      <c r="H11" s="285">
        <v>0</v>
      </c>
      <c r="I11" s="319"/>
      <c r="J11" s="317" t="str">
        <f t="shared" si="0"/>
        <v/>
      </c>
      <c r="K11" s="317" t="str">
        <f t="shared" si="1"/>
        <v/>
      </c>
      <c r="L11" s="318"/>
      <c r="M11" s="319"/>
    </row>
    <row r="12" spans="1:17" x14ac:dyDescent="0.3">
      <c r="A12" s="277">
        <v>6</v>
      </c>
      <c r="B12" s="267" t="s">
        <v>273</v>
      </c>
      <c r="E12" s="286">
        <v>0</v>
      </c>
      <c r="G12" s="285">
        <v>0</v>
      </c>
      <c r="H12" s="285">
        <v>0</v>
      </c>
      <c r="I12" s="319"/>
      <c r="J12" s="317" t="str">
        <f t="shared" si="0"/>
        <v/>
      </c>
      <c r="K12" s="317" t="str">
        <f t="shared" si="1"/>
        <v/>
      </c>
      <c r="L12" s="318"/>
      <c r="M12" s="319"/>
    </row>
    <row r="13" spans="1:17" x14ac:dyDescent="0.3">
      <c r="A13" s="277">
        <v>7</v>
      </c>
      <c r="B13" s="267" t="s">
        <v>275</v>
      </c>
      <c r="E13" s="286">
        <v>0</v>
      </c>
      <c r="G13" s="285">
        <v>0</v>
      </c>
      <c r="H13" s="285">
        <v>0</v>
      </c>
      <c r="I13" s="319"/>
      <c r="J13" s="317" t="str">
        <f t="shared" si="0"/>
        <v/>
      </c>
      <c r="K13" s="317" t="str">
        <f t="shared" si="1"/>
        <v/>
      </c>
      <c r="L13" s="318"/>
      <c r="M13" s="319"/>
    </row>
    <row r="14" spans="1:17" x14ac:dyDescent="0.3">
      <c r="A14" s="277">
        <v>8</v>
      </c>
      <c r="B14" s="267" t="s">
        <v>300</v>
      </c>
      <c r="E14" s="286">
        <v>0</v>
      </c>
      <c r="G14" s="285">
        <v>0</v>
      </c>
      <c r="H14" s="285">
        <v>0</v>
      </c>
      <c r="I14" s="319"/>
      <c r="J14" s="317" t="str">
        <f t="shared" si="0"/>
        <v/>
      </c>
      <c r="K14" s="317" t="str">
        <f t="shared" si="1"/>
        <v/>
      </c>
      <c r="L14" s="318"/>
      <c r="M14" s="319"/>
    </row>
    <row r="15" spans="1:17" ht="13.5" thickBot="1" x14ac:dyDescent="0.35">
      <c r="A15" s="277">
        <v>9</v>
      </c>
      <c r="B15" s="320" t="s">
        <v>301</v>
      </c>
      <c r="E15" s="393">
        <f>E25+E27</f>
        <v>0</v>
      </c>
      <c r="F15" s="307"/>
      <c r="G15" s="354"/>
      <c r="H15" s="354"/>
      <c r="I15" s="319"/>
      <c r="J15" s="317" t="str">
        <f t="shared" ref="J15" si="2">IF(G15=0,"",(E15-G15)/(G15))</f>
        <v/>
      </c>
      <c r="K15" s="317" t="str">
        <f t="shared" ref="K15" si="3">IF(H15=0,"",(G15-H15)/(H15))</f>
        <v/>
      </c>
      <c r="L15" s="318"/>
      <c r="M15" s="319"/>
    </row>
    <row r="16" spans="1:17" ht="13.5" thickBot="1" x14ac:dyDescent="0.35">
      <c r="A16" s="278"/>
      <c r="B16" s="321" t="s">
        <v>302</v>
      </c>
      <c r="C16" s="321"/>
      <c r="D16" s="321"/>
      <c r="E16" s="379">
        <f>SUM(E7:E15)</f>
        <v>0</v>
      </c>
      <c r="F16" s="307"/>
      <c r="G16" s="369">
        <f t="shared" ref="G16:H16" si="4">SUM(G7:G15)</f>
        <v>0</v>
      </c>
      <c r="H16" s="369">
        <f t="shared" si="4"/>
        <v>0</v>
      </c>
      <c r="I16" s="319"/>
      <c r="J16" s="317" t="str">
        <f>IF(E16=0,"",(G16-E16)/(E16))</f>
        <v/>
      </c>
      <c r="K16" s="317" t="str">
        <f>IF(G16=0,"",(H16-G16)/(G16))</f>
        <v/>
      </c>
      <c r="L16" s="323"/>
      <c r="M16" s="319"/>
    </row>
    <row r="17" spans="1:14" ht="15" customHeight="1" x14ac:dyDescent="0.3">
      <c r="E17" s="380"/>
      <c r="F17" s="307"/>
      <c r="G17" s="370"/>
      <c r="H17" s="370"/>
      <c r="I17" s="319"/>
      <c r="J17" s="317"/>
      <c r="K17" s="317"/>
      <c r="L17" s="365"/>
      <c r="M17" s="319"/>
    </row>
    <row r="18" spans="1:14" ht="13.5" thickBot="1" x14ac:dyDescent="0.35">
      <c r="A18" s="277">
        <v>10</v>
      </c>
      <c r="B18" s="267" t="s">
        <v>303</v>
      </c>
      <c r="E18" s="381">
        <v>0</v>
      </c>
      <c r="G18" s="303">
        <v>0</v>
      </c>
      <c r="H18" s="303">
        <v>0</v>
      </c>
      <c r="I18" s="319"/>
      <c r="J18" s="317" t="str">
        <f>IF(E18=0,"",(G18-E18)/(E18))</f>
        <v/>
      </c>
      <c r="K18" s="317" t="str">
        <f>IF(G18=0,"",(H18-G18)/(G18))</f>
        <v/>
      </c>
      <c r="L18" s="318"/>
      <c r="M18" s="319"/>
    </row>
    <row r="19" spans="1:14" ht="13.5" thickBot="1" x14ac:dyDescent="0.35">
      <c r="B19" s="277" t="s">
        <v>304</v>
      </c>
      <c r="C19" s="277"/>
      <c r="D19" s="277"/>
      <c r="E19" s="382">
        <f>E16+E18</f>
        <v>0</v>
      </c>
      <c r="G19" s="322">
        <f t="shared" ref="G19:H19" si="5">G16+G18</f>
        <v>0</v>
      </c>
      <c r="H19" s="322">
        <f t="shared" si="5"/>
        <v>0</v>
      </c>
      <c r="I19" s="325"/>
      <c r="J19" s="317" t="str">
        <f>IF(E19=0,"",(G19-E19)/(E19))</f>
        <v/>
      </c>
      <c r="K19" s="317" t="str">
        <f>IF(G19=0,"",(H19-G19)/(G19))</f>
        <v/>
      </c>
      <c r="L19" s="323"/>
      <c r="M19" s="325"/>
    </row>
    <row r="20" spans="1:14" ht="15" customHeight="1" thickBot="1" x14ac:dyDescent="0.35">
      <c r="B20" s="277"/>
      <c r="C20" s="277"/>
      <c r="D20" s="277"/>
      <c r="E20" s="383"/>
      <c r="G20" s="326"/>
      <c r="H20" s="326"/>
      <c r="I20" s="317"/>
      <c r="J20" s="317"/>
      <c r="K20" s="317"/>
      <c r="L20" s="323"/>
      <c r="M20" s="325"/>
    </row>
    <row r="21" spans="1:14" ht="15" customHeight="1" x14ac:dyDescent="0.3">
      <c r="B21" s="327" t="s">
        <v>305</v>
      </c>
      <c r="C21" s="328"/>
      <c r="D21" s="328"/>
      <c r="E21" s="384"/>
      <c r="F21" s="329"/>
      <c r="G21" s="329"/>
      <c r="H21" s="329"/>
      <c r="I21" s="330"/>
      <c r="J21" s="330"/>
      <c r="K21" s="330"/>
      <c r="L21" s="349"/>
      <c r="M21" s="325"/>
      <c r="N21" s="350"/>
    </row>
    <row r="22" spans="1:14" x14ac:dyDescent="0.3">
      <c r="B22" s="331"/>
      <c r="C22" s="332"/>
      <c r="D22" s="332" t="s">
        <v>118</v>
      </c>
      <c r="E22" s="286">
        <v>0</v>
      </c>
      <c r="G22" s="285">
        <v>0</v>
      </c>
      <c r="H22" s="285">
        <v>0</v>
      </c>
      <c r="I22" s="325"/>
      <c r="J22" s="317" t="str">
        <f t="shared" ref="J22:J64" si="6">IF(E22=0,"",(G22-E22)/(E22))</f>
        <v/>
      </c>
      <c r="K22" s="317" t="str">
        <f t="shared" ref="K22:K64" si="7">IF(G22=0,"",(H22-G22)/(G22))</f>
        <v/>
      </c>
      <c r="L22" s="349"/>
      <c r="M22" s="325"/>
      <c r="N22" s="350"/>
    </row>
    <row r="23" spans="1:14" x14ac:dyDescent="0.3">
      <c r="B23" s="331"/>
      <c r="C23" s="332"/>
      <c r="D23" s="332" t="s">
        <v>306</v>
      </c>
      <c r="E23" s="286">
        <v>0</v>
      </c>
      <c r="G23" s="285">
        <v>0</v>
      </c>
      <c r="H23" s="285">
        <v>0</v>
      </c>
      <c r="I23" s="325"/>
      <c r="J23" s="317" t="str">
        <f t="shared" si="6"/>
        <v/>
      </c>
      <c r="K23" s="317" t="str">
        <f t="shared" si="7"/>
        <v/>
      </c>
      <c r="L23" s="349"/>
      <c r="M23" s="325"/>
      <c r="N23" s="350"/>
    </row>
    <row r="24" spans="1:14" x14ac:dyDescent="0.3">
      <c r="B24" s="331"/>
      <c r="C24" s="332"/>
      <c r="D24" s="332" t="s">
        <v>307</v>
      </c>
      <c r="E24" s="286">
        <v>0</v>
      </c>
      <c r="G24" s="285">
        <v>0</v>
      </c>
      <c r="H24" s="285">
        <v>0</v>
      </c>
      <c r="I24" s="325"/>
      <c r="J24" s="317" t="str">
        <f t="shared" si="6"/>
        <v/>
      </c>
      <c r="K24" s="317" t="str">
        <f t="shared" si="7"/>
        <v/>
      </c>
      <c r="L24" s="349"/>
      <c r="M24" s="325"/>
      <c r="N24" s="350"/>
    </row>
    <row r="25" spans="1:14" x14ac:dyDescent="0.3">
      <c r="B25" s="331"/>
      <c r="C25" s="332"/>
      <c r="D25" s="332" t="s">
        <v>176</v>
      </c>
      <c r="E25" s="286">
        <v>0</v>
      </c>
      <c r="G25" s="354"/>
      <c r="H25" s="354"/>
      <c r="I25" s="325"/>
      <c r="J25" s="317"/>
      <c r="K25" s="317"/>
      <c r="L25" s="349"/>
      <c r="M25" s="325"/>
      <c r="N25" s="350"/>
    </row>
    <row r="26" spans="1:14" s="333" customFormat="1" hidden="1" x14ac:dyDescent="0.3">
      <c r="B26" s="331"/>
      <c r="C26" s="334"/>
      <c r="D26" s="334"/>
      <c r="E26" s="287"/>
      <c r="G26" s="355"/>
      <c r="H26" s="355"/>
      <c r="I26" s="337"/>
      <c r="J26" s="336"/>
      <c r="K26" s="336"/>
      <c r="L26" s="349"/>
      <c r="M26" s="337"/>
    </row>
    <row r="27" spans="1:14" x14ac:dyDescent="0.3">
      <c r="B27" s="331"/>
      <c r="C27" s="332"/>
      <c r="D27" s="332" t="s">
        <v>177</v>
      </c>
      <c r="E27" s="286">
        <v>0</v>
      </c>
      <c r="G27" s="354"/>
      <c r="H27" s="354"/>
      <c r="I27" s="325"/>
      <c r="J27" s="317"/>
      <c r="K27" s="317"/>
      <c r="L27" s="349"/>
      <c r="M27" s="325"/>
      <c r="N27" s="350"/>
    </row>
    <row r="28" spans="1:14" ht="13.5" thickBot="1" x14ac:dyDescent="0.35">
      <c r="B28" s="331"/>
      <c r="C28" s="332"/>
      <c r="D28" s="332" t="s">
        <v>308</v>
      </c>
      <c r="E28" s="286">
        <f>E18</f>
        <v>0</v>
      </c>
      <c r="G28" s="286">
        <f>G18</f>
        <v>0</v>
      </c>
      <c r="H28" s="286">
        <f>H18</f>
        <v>0</v>
      </c>
      <c r="I28" s="325"/>
      <c r="J28" s="317"/>
      <c r="K28" s="317"/>
      <c r="L28" s="349"/>
      <c r="M28" s="325"/>
      <c r="N28" s="350"/>
    </row>
    <row r="29" spans="1:14" ht="13.5" thickBot="1" x14ac:dyDescent="0.35">
      <c r="B29" s="331"/>
      <c r="C29" s="332"/>
      <c r="D29" s="332" t="s">
        <v>304</v>
      </c>
      <c r="E29" s="382">
        <f>SUM(E22:E28)</f>
        <v>0</v>
      </c>
      <c r="G29" s="322">
        <f t="shared" ref="G29:H29" si="8">SUM(G22:G28)</f>
        <v>0</v>
      </c>
      <c r="H29" s="322">
        <f t="shared" si="8"/>
        <v>0</v>
      </c>
      <c r="I29" s="325"/>
      <c r="J29" s="317" t="str">
        <f t="shared" si="6"/>
        <v/>
      </c>
      <c r="K29" s="317" t="str">
        <f t="shared" si="7"/>
        <v/>
      </c>
      <c r="L29" s="349"/>
      <c r="M29" s="325"/>
      <c r="N29" s="350"/>
    </row>
    <row r="30" spans="1:14" ht="15" customHeight="1" thickBot="1" x14ac:dyDescent="0.35">
      <c r="B30" s="360"/>
      <c r="C30" s="338"/>
      <c r="D30" s="338"/>
      <c r="E30" s="379"/>
      <c r="F30" s="361"/>
      <c r="G30" s="358"/>
      <c r="H30" s="358"/>
      <c r="I30" s="362"/>
      <c r="J30" s="339"/>
      <c r="K30" s="363"/>
      <c r="L30" s="349"/>
      <c r="M30" s="325"/>
      <c r="N30" s="350"/>
    </row>
    <row r="31" spans="1:14" s="333" customFormat="1" ht="15" customHeight="1" x14ac:dyDescent="0.3">
      <c r="C31" s="334"/>
      <c r="D31" s="359"/>
      <c r="E31" s="287"/>
      <c r="G31" s="335"/>
      <c r="H31" s="335"/>
      <c r="I31" s="336"/>
      <c r="J31" s="336"/>
      <c r="K31" s="336"/>
      <c r="L31" s="323"/>
      <c r="M31" s="337"/>
    </row>
    <row r="32" spans="1:14" ht="15" customHeight="1" x14ac:dyDescent="0.3">
      <c r="A32" s="277" t="s">
        <v>309</v>
      </c>
      <c r="E32" s="380"/>
      <c r="F32" s="326"/>
      <c r="G32" s="324"/>
      <c r="H32" s="324"/>
      <c r="I32" s="317"/>
      <c r="J32" s="317"/>
      <c r="K32" s="317"/>
      <c r="L32" s="318"/>
      <c r="M32" s="325"/>
    </row>
    <row r="33" spans="1:13" x14ac:dyDescent="0.3">
      <c r="A33" s="309">
        <v>1</v>
      </c>
      <c r="B33" s="277" t="s">
        <v>165</v>
      </c>
      <c r="E33" s="286">
        <v>0</v>
      </c>
      <c r="G33" s="340">
        <v>0</v>
      </c>
      <c r="H33" s="340">
        <v>0</v>
      </c>
      <c r="I33" s="325"/>
      <c r="J33" s="317" t="str">
        <f t="shared" si="6"/>
        <v/>
      </c>
      <c r="K33" s="317" t="str">
        <f t="shared" si="7"/>
        <v/>
      </c>
      <c r="L33" s="318"/>
      <c r="M33" s="325"/>
    </row>
    <row r="34" spans="1:13" ht="15" customHeight="1" x14ac:dyDescent="0.3">
      <c r="A34" s="277"/>
      <c r="E34" s="380"/>
      <c r="G34" s="324"/>
      <c r="H34" s="324"/>
      <c r="I34" s="325"/>
      <c r="J34" s="317"/>
      <c r="K34" s="317"/>
      <c r="L34" s="318"/>
      <c r="M34" s="325"/>
    </row>
    <row r="35" spans="1:13" ht="15" customHeight="1" x14ac:dyDescent="0.3">
      <c r="E35" s="380"/>
      <c r="G35" s="324"/>
      <c r="H35" s="324"/>
      <c r="I35" s="325"/>
      <c r="J35" s="317"/>
      <c r="K35" s="317"/>
      <c r="L35" s="318"/>
      <c r="M35" s="325"/>
    </row>
    <row r="36" spans="1:13" x14ac:dyDescent="0.3">
      <c r="A36" s="277">
        <v>2</v>
      </c>
      <c r="B36" s="277" t="s">
        <v>14</v>
      </c>
      <c r="C36" s="267" t="s">
        <v>22</v>
      </c>
      <c r="D36" s="267" t="s">
        <v>295</v>
      </c>
      <c r="E36" s="286">
        <v>0</v>
      </c>
      <c r="G36" s="285">
        <v>0</v>
      </c>
      <c r="H36" s="285">
        <v>0</v>
      </c>
      <c r="I36" s="319"/>
      <c r="J36" s="317" t="str">
        <f t="shared" si="6"/>
        <v/>
      </c>
      <c r="K36" s="317" t="str">
        <f t="shared" si="7"/>
        <v/>
      </c>
      <c r="L36" s="318"/>
      <c r="M36" s="319"/>
    </row>
    <row r="37" spans="1:13" x14ac:dyDescent="0.3">
      <c r="A37" s="277"/>
      <c r="C37" s="267" t="s">
        <v>17</v>
      </c>
      <c r="D37" s="267" t="s">
        <v>296</v>
      </c>
      <c r="E37" s="286">
        <v>0</v>
      </c>
      <c r="G37" s="285">
        <v>0</v>
      </c>
      <c r="H37" s="285">
        <v>0</v>
      </c>
      <c r="I37" s="319"/>
      <c r="J37" s="317" t="str">
        <f t="shared" si="6"/>
        <v/>
      </c>
      <c r="K37" s="317" t="str">
        <f t="shared" si="7"/>
        <v/>
      </c>
      <c r="L37" s="318"/>
      <c r="M37" s="319"/>
    </row>
    <row r="38" spans="1:13" x14ac:dyDescent="0.3">
      <c r="A38" s="278"/>
      <c r="C38" s="297" t="s">
        <v>18</v>
      </c>
      <c r="D38" s="267" t="s">
        <v>297</v>
      </c>
      <c r="E38" s="286">
        <v>0</v>
      </c>
      <c r="G38" s="285">
        <v>0</v>
      </c>
      <c r="H38" s="285">
        <v>0</v>
      </c>
      <c r="I38" s="319"/>
      <c r="J38" s="317" t="str">
        <f t="shared" si="6"/>
        <v/>
      </c>
      <c r="K38" s="317" t="str">
        <f t="shared" si="7"/>
        <v/>
      </c>
      <c r="L38" s="318"/>
      <c r="M38" s="319"/>
    </row>
    <row r="39" spans="1:13" x14ac:dyDescent="0.3">
      <c r="A39" s="277"/>
      <c r="C39" s="267" t="s">
        <v>19</v>
      </c>
      <c r="D39" s="267" t="s">
        <v>298</v>
      </c>
      <c r="E39" s="286">
        <v>0</v>
      </c>
      <c r="G39" s="285">
        <v>0</v>
      </c>
      <c r="H39" s="285">
        <v>0</v>
      </c>
      <c r="I39" s="319"/>
      <c r="J39" s="317" t="str">
        <f t="shared" si="6"/>
        <v/>
      </c>
      <c r="K39" s="317" t="str">
        <f t="shared" si="7"/>
        <v/>
      </c>
      <c r="L39" s="318"/>
      <c r="M39" s="319"/>
    </row>
    <row r="40" spans="1:13" x14ac:dyDescent="0.3">
      <c r="A40" s="277"/>
      <c r="C40" s="267" t="s">
        <v>20</v>
      </c>
      <c r="D40" s="267" t="s">
        <v>310</v>
      </c>
      <c r="E40" s="286">
        <v>0</v>
      </c>
      <c r="G40" s="285">
        <v>0</v>
      </c>
      <c r="H40" s="285">
        <v>0</v>
      </c>
      <c r="I40" s="319"/>
      <c r="J40" s="317" t="str">
        <f t="shared" si="6"/>
        <v/>
      </c>
      <c r="K40" s="317" t="str">
        <f t="shared" si="7"/>
        <v/>
      </c>
      <c r="L40" s="318"/>
      <c r="M40" s="319"/>
    </row>
    <row r="41" spans="1:13" x14ac:dyDescent="0.3">
      <c r="A41" s="277"/>
      <c r="C41" s="284" t="s">
        <v>23</v>
      </c>
      <c r="D41" s="284" t="s">
        <v>299</v>
      </c>
      <c r="E41" s="286">
        <f>SUM(E42:E44)</f>
        <v>0</v>
      </c>
      <c r="G41" s="286">
        <f t="shared" ref="G41:H41" si="9">SUM(G42:G44)</f>
        <v>0</v>
      </c>
      <c r="H41" s="286">
        <f t="shared" si="9"/>
        <v>0</v>
      </c>
      <c r="I41" s="319"/>
      <c r="J41" s="317" t="str">
        <f t="shared" si="6"/>
        <v/>
      </c>
      <c r="K41" s="317" t="str">
        <f t="shared" si="7"/>
        <v/>
      </c>
      <c r="L41" s="318"/>
      <c r="M41" s="319"/>
    </row>
    <row r="42" spans="1:13" x14ac:dyDescent="0.3">
      <c r="A42" s="277"/>
      <c r="C42" s="316" t="s">
        <v>311</v>
      </c>
      <c r="D42" s="316" t="s">
        <v>312</v>
      </c>
      <c r="E42" s="286">
        <v>0</v>
      </c>
      <c r="G42" s="285">
        <v>0</v>
      </c>
      <c r="H42" s="285">
        <v>0</v>
      </c>
      <c r="I42" s="319"/>
      <c r="J42" s="317" t="str">
        <f t="shared" si="6"/>
        <v/>
      </c>
      <c r="K42" s="317" t="str">
        <f t="shared" si="7"/>
        <v/>
      </c>
      <c r="L42" s="318"/>
      <c r="M42" s="319"/>
    </row>
    <row r="43" spans="1:13" x14ac:dyDescent="0.3">
      <c r="A43" s="277"/>
      <c r="C43" s="316" t="s">
        <v>313</v>
      </c>
      <c r="D43" s="316" t="s">
        <v>314</v>
      </c>
      <c r="E43" s="286">
        <v>0</v>
      </c>
      <c r="G43" s="285">
        <v>0</v>
      </c>
      <c r="H43" s="285">
        <v>0</v>
      </c>
      <c r="I43" s="319"/>
      <c r="J43" s="317" t="str">
        <f t="shared" si="6"/>
        <v/>
      </c>
      <c r="K43" s="317" t="str">
        <f t="shared" si="7"/>
        <v/>
      </c>
      <c r="L43" s="318"/>
      <c r="M43" s="319"/>
    </row>
    <row r="44" spans="1:13" x14ac:dyDescent="0.3">
      <c r="A44" s="277"/>
      <c r="C44" s="316" t="s">
        <v>315</v>
      </c>
      <c r="D44" s="316" t="s">
        <v>21</v>
      </c>
      <c r="E44" s="286">
        <v>0</v>
      </c>
      <c r="G44" s="285">
        <v>0</v>
      </c>
      <c r="H44" s="285">
        <v>0</v>
      </c>
      <c r="I44" s="319"/>
      <c r="J44" s="317" t="str">
        <f t="shared" si="6"/>
        <v/>
      </c>
      <c r="K44" s="317" t="str">
        <f t="shared" si="7"/>
        <v/>
      </c>
      <c r="L44" s="318"/>
      <c r="M44" s="319"/>
    </row>
    <row r="45" spans="1:13" x14ac:dyDescent="0.3">
      <c r="A45" s="277"/>
      <c r="C45" s="267" t="s">
        <v>24</v>
      </c>
      <c r="D45" s="267" t="s">
        <v>273</v>
      </c>
      <c r="E45" s="286">
        <v>0</v>
      </c>
      <c r="G45" s="285">
        <v>0</v>
      </c>
      <c r="H45" s="285">
        <v>0</v>
      </c>
      <c r="I45" s="319"/>
      <c r="J45" s="317" t="str">
        <f t="shared" si="6"/>
        <v/>
      </c>
      <c r="K45" s="317" t="str">
        <f t="shared" si="7"/>
        <v/>
      </c>
      <c r="L45" s="318"/>
      <c r="M45" s="319"/>
    </row>
    <row r="46" spans="1:13" x14ac:dyDescent="0.3">
      <c r="A46" s="277"/>
      <c r="C46" s="267" t="s">
        <v>25</v>
      </c>
      <c r="D46" s="267" t="s">
        <v>275</v>
      </c>
      <c r="E46" s="286">
        <v>0</v>
      </c>
      <c r="G46" s="285">
        <v>0</v>
      </c>
      <c r="H46" s="285">
        <v>0</v>
      </c>
      <c r="I46" s="319"/>
      <c r="J46" s="317" t="str">
        <f t="shared" si="6"/>
        <v/>
      </c>
      <c r="K46" s="317" t="str">
        <f t="shared" si="7"/>
        <v/>
      </c>
      <c r="L46" s="318"/>
      <c r="M46" s="319"/>
    </row>
    <row r="47" spans="1:13" x14ac:dyDescent="0.3">
      <c r="A47" s="277"/>
      <c r="C47" s="341" t="s">
        <v>183</v>
      </c>
      <c r="D47" s="311" t="s">
        <v>316</v>
      </c>
      <c r="E47" s="381">
        <v>0</v>
      </c>
      <c r="G47" s="303">
        <v>0</v>
      </c>
      <c r="H47" s="303">
        <v>0</v>
      </c>
      <c r="I47" s="319"/>
      <c r="J47" s="317" t="str">
        <f t="shared" si="6"/>
        <v/>
      </c>
      <c r="K47" s="317" t="str">
        <f t="shared" si="7"/>
        <v/>
      </c>
      <c r="L47" s="318"/>
      <c r="M47" s="319"/>
    </row>
    <row r="48" spans="1:13" x14ac:dyDescent="0.3">
      <c r="A48" s="277"/>
      <c r="C48" s="311" t="s">
        <v>201</v>
      </c>
      <c r="D48" s="311" t="s">
        <v>317</v>
      </c>
      <c r="E48" s="381">
        <v>0</v>
      </c>
      <c r="G48" s="303">
        <v>0</v>
      </c>
      <c r="H48" s="303">
        <v>0</v>
      </c>
      <c r="I48" s="319"/>
      <c r="J48" s="317" t="str">
        <f t="shared" si="6"/>
        <v/>
      </c>
      <c r="K48" s="317" t="str">
        <f t="shared" si="7"/>
        <v/>
      </c>
      <c r="L48" s="318"/>
      <c r="M48" s="319"/>
    </row>
    <row r="49" spans="1:46" x14ac:dyDescent="0.3">
      <c r="A49" s="277"/>
      <c r="C49" s="311" t="s">
        <v>203</v>
      </c>
      <c r="D49" s="267" t="s">
        <v>318</v>
      </c>
      <c r="E49" s="286">
        <v>0</v>
      </c>
      <c r="G49" s="285">
        <v>0</v>
      </c>
      <c r="H49" s="285">
        <v>0</v>
      </c>
      <c r="I49" s="319"/>
      <c r="J49" s="317" t="str">
        <f t="shared" si="6"/>
        <v/>
      </c>
      <c r="K49" s="317" t="str">
        <f t="shared" si="7"/>
        <v/>
      </c>
      <c r="L49" s="318"/>
      <c r="M49" s="319"/>
    </row>
    <row r="50" spans="1:46" x14ac:dyDescent="0.3">
      <c r="A50" s="277"/>
      <c r="C50" s="311" t="s">
        <v>205</v>
      </c>
      <c r="D50" s="267" t="s">
        <v>319</v>
      </c>
      <c r="E50" s="381">
        <v>0</v>
      </c>
      <c r="G50" s="303">
        <v>0</v>
      </c>
      <c r="H50" s="303">
        <v>0</v>
      </c>
      <c r="I50" s="319"/>
      <c r="J50" s="317" t="str">
        <f t="shared" si="6"/>
        <v/>
      </c>
      <c r="K50" s="317" t="str">
        <f t="shared" si="7"/>
        <v/>
      </c>
      <c r="L50" s="318"/>
      <c r="M50" s="319"/>
    </row>
    <row r="51" spans="1:46" ht="13.5" thickBot="1" x14ac:dyDescent="0.35">
      <c r="A51" s="277"/>
      <c r="C51" s="311" t="s">
        <v>207</v>
      </c>
      <c r="D51" s="311" t="s">
        <v>21</v>
      </c>
      <c r="E51" s="381">
        <v>0</v>
      </c>
      <c r="G51" s="303">
        <v>0</v>
      </c>
      <c r="H51" s="303">
        <v>0</v>
      </c>
      <c r="I51" s="319"/>
      <c r="J51" s="317" t="str">
        <f t="shared" si="6"/>
        <v/>
      </c>
      <c r="K51" s="317" t="str">
        <f t="shared" si="7"/>
        <v/>
      </c>
      <c r="L51" s="318"/>
      <c r="M51" s="319"/>
    </row>
    <row r="52" spans="1:46" ht="13.5" thickBot="1" x14ac:dyDescent="0.35">
      <c r="A52" s="277"/>
      <c r="B52" s="277" t="s">
        <v>320</v>
      </c>
      <c r="E52" s="343">
        <f>SUM(E36:E51)-E41</f>
        <v>0</v>
      </c>
      <c r="G52" s="342">
        <f t="shared" ref="G52:H52" si="10">SUM(G36:G51)-G41</f>
        <v>0</v>
      </c>
      <c r="H52" s="342">
        <f t="shared" si="10"/>
        <v>0</v>
      </c>
      <c r="I52" s="319"/>
      <c r="J52" s="317" t="str">
        <f t="shared" si="6"/>
        <v/>
      </c>
      <c r="K52" s="317" t="str">
        <f t="shared" si="7"/>
        <v/>
      </c>
      <c r="L52" s="318"/>
      <c r="M52" s="319"/>
    </row>
    <row r="53" spans="1:46" ht="15" customHeight="1" x14ac:dyDescent="0.3">
      <c r="E53" s="380"/>
      <c r="G53" s="324"/>
      <c r="H53" s="324"/>
      <c r="I53" s="319"/>
      <c r="J53" s="317"/>
      <c r="K53" s="317"/>
      <c r="L53" s="365"/>
      <c r="M53" s="319"/>
    </row>
    <row r="54" spans="1:46" x14ac:dyDescent="0.3">
      <c r="A54" s="277">
        <v>3</v>
      </c>
      <c r="B54" s="277" t="s">
        <v>15</v>
      </c>
      <c r="C54" s="267" t="s">
        <v>22</v>
      </c>
      <c r="D54" s="267" t="s">
        <v>321</v>
      </c>
      <c r="E54" s="286">
        <v>0</v>
      </c>
      <c r="G54" s="285">
        <v>0</v>
      </c>
      <c r="H54" s="285">
        <v>0</v>
      </c>
      <c r="I54" s="319"/>
      <c r="J54" s="317" t="str">
        <f t="shared" si="6"/>
        <v/>
      </c>
      <c r="K54" s="317" t="str">
        <f t="shared" si="7"/>
        <v/>
      </c>
      <c r="L54" s="318"/>
      <c r="M54" s="319"/>
    </row>
    <row r="55" spans="1:46" x14ac:dyDescent="0.3">
      <c r="A55" s="277"/>
      <c r="B55" s="277"/>
      <c r="C55" s="267" t="s">
        <v>17</v>
      </c>
      <c r="D55" s="267" t="s">
        <v>322</v>
      </c>
      <c r="E55" s="286">
        <v>0</v>
      </c>
      <c r="G55" s="285">
        <v>0</v>
      </c>
      <c r="H55" s="285">
        <v>0</v>
      </c>
      <c r="I55" s="319"/>
      <c r="J55" s="317" t="str">
        <f t="shared" si="6"/>
        <v/>
      </c>
      <c r="K55" s="317" t="str">
        <f t="shared" si="7"/>
        <v/>
      </c>
      <c r="L55" s="318"/>
      <c r="M55" s="319"/>
    </row>
    <row r="56" spans="1:46" ht="13.5" thickBot="1" x14ac:dyDescent="0.35">
      <c r="A56" s="277"/>
      <c r="B56" s="277"/>
      <c r="C56" s="267" t="s">
        <v>18</v>
      </c>
      <c r="D56" s="267" t="s">
        <v>323</v>
      </c>
      <c r="E56" s="381">
        <v>0</v>
      </c>
      <c r="G56" s="303">
        <v>0</v>
      </c>
      <c r="H56" s="303">
        <v>0</v>
      </c>
      <c r="I56" s="319"/>
      <c r="J56" s="317" t="str">
        <f t="shared" si="6"/>
        <v/>
      </c>
      <c r="K56" s="317" t="str">
        <f t="shared" si="7"/>
        <v/>
      </c>
      <c r="L56" s="318"/>
      <c r="M56" s="319"/>
    </row>
    <row r="57" spans="1:46" ht="13.5" thickBot="1" x14ac:dyDescent="0.35">
      <c r="A57" s="277"/>
      <c r="B57" s="277" t="s">
        <v>324</v>
      </c>
      <c r="E57" s="343">
        <f>SUM(E54:E56)</f>
        <v>0</v>
      </c>
      <c r="G57" s="343">
        <f t="shared" ref="G57:H57" si="11">SUM(G54:G56)</f>
        <v>0</v>
      </c>
      <c r="H57" s="343">
        <f t="shared" si="11"/>
        <v>0</v>
      </c>
      <c r="I57" s="319"/>
      <c r="J57" s="317" t="str">
        <f t="shared" si="6"/>
        <v/>
      </c>
      <c r="K57" s="317" t="str">
        <f t="shared" si="7"/>
        <v/>
      </c>
      <c r="L57" s="318"/>
      <c r="M57" s="319"/>
    </row>
    <row r="58" spans="1:46" ht="15" customHeight="1" x14ac:dyDescent="0.3">
      <c r="B58" s="277"/>
      <c r="C58" s="277"/>
      <c r="D58" s="277"/>
      <c r="E58" s="380"/>
      <c r="G58" s="324"/>
      <c r="H58" s="324"/>
      <c r="I58" s="319"/>
      <c r="J58" s="317"/>
      <c r="K58" s="317"/>
      <c r="L58" s="365"/>
      <c r="M58" s="319"/>
    </row>
    <row r="59" spans="1:46" s="296" customFormat="1" x14ac:dyDescent="0.3">
      <c r="A59" s="278">
        <v>4</v>
      </c>
      <c r="B59" s="278" t="s">
        <v>325</v>
      </c>
      <c r="C59" s="296" t="s">
        <v>22</v>
      </c>
      <c r="D59" s="344" t="s">
        <v>326</v>
      </c>
      <c r="E59" s="286">
        <v>0</v>
      </c>
      <c r="F59" s="267"/>
      <c r="G59" s="285">
        <v>0</v>
      </c>
      <c r="H59" s="285">
        <v>0</v>
      </c>
      <c r="I59" s="319"/>
      <c r="J59" s="317" t="str">
        <f t="shared" si="6"/>
        <v/>
      </c>
      <c r="K59" s="317" t="str">
        <f t="shared" si="7"/>
        <v/>
      </c>
      <c r="L59" s="318"/>
      <c r="M59" s="319"/>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row>
    <row r="60" spans="1:46" s="296" customFormat="1" x14ac:dyDescent="0.3">
      <c r="A60" s="278"/>
      <c r="B60" s="278"/>
      <c r="C60" s="296" t="s">
        <v>17</v>
      </c>
      <c r="D60" s="344" t="s">
        <v>327</v>
      </c>
      <c r="E60" s="381">
        <v>0</v>
      </c>
      <c r="F60" s="267"/>
      <c r="G60" s="303">
        <v>0</v>
      </c>
      <c r="H60" s="303">
        <v>0</v>
      </c>
      <c r="I60" s="319"/>
      <c r="J60" s="317" t="str">
        <f t="shared" si="6"/>
        <v/>
      </c>
      <c r="K60" s="317" t="str">
        <f t="shared" si="7"/>
        <v/>
      </c>
      <c r="L60" s="318"/>
      <c r="M60" s="319"/>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row>
    <row r="61" spans="1:46" x14ac:dyDescent="0.3">
      <c r="C61" s="267" t="s">
        <v>18</v>
      </c>
      <c r="D61" s="267" t="s">
        <v>21</v>
      </c>
      <c r="E61" s="381">
        <v>0</v>
      </c>
      <c r="G61" s="303">
        <v>0</v>
      </c>
      <c r="H61" s="303">
        <v>0</v>
      </c>
      <c r="I61" s="319"/>
      <c r="J61" s="317" t="str">
        <f t="shared" si="6"/>
        <v/>
      </c>
      <c r="K61" s="317" t="str">
        <f t="shared" si="7"/>
        <v/>
      </c>
      <c r="L61" s="318"/>
      <c r="M61" s="319"/>
    </row>
    <row r="62" spans="1:46" x14ac:dyDescent="0.3">
      <c r="C62" s="267" t="s">
        <v>19</v>
      </c>
      <c r="D62" s="311" t="s">
        <v>328</v>
      </c>
      <c r="E62" s="286">
        <v>0</v>
      </c>
      <c r="G62" s="285">
        <v>0</v>
      </c>
      <c r="H62" s="285">
        <v>0</v>
      </c>
      <c r="I62" s="319"/>
      <c r="J62" s="317" t="str">
        <f t="shared" si="6"/>
        <v/>
      </c>
      <c r="K62" s="317" t="str">
        <f t="shared" si="7"/>
        <v/>
      </c>
      <c r="L62" s="318"/>
      <c r="M62" s="319"/>
    </row>
    <row r="63" spans="1:46" ht="13.5" thickBot="1" x14ac:dyDescent="0.35">
      <c r="C63" s="267" t="s">
        <v>20</v>
      </c>
      <c r="D63" s="311" t="s">
        <v>329</v>
      </c>
      <c r="E63" s="381">
        <v>0</v>
      </c>
      <c r="G63" s="303">
        <v>0</v>
      </c>
      <c r="H63" s="303">
        <v>0</v>
      </c>
      <c r="I63" s="319"/>
      <c r="J63" s="317" t="str">
        <f t="shared" si="6"/>
        <v/>
      </c>
      <c r="K63" s="317" t="str">
        <f t="shared" si="7"/>
        <v/>
      </c>
      <c r="L63" s="318"/>
      <c r="M63" s="319"/>
    </row>
    <row r="64" spans="1:46" ht="13.5" thickBot="1" x14ac:dyDescent="0.35">
      <c r="B64" s="277" t="s">
        <v>330</v>
      </c>
      <c r="E64" s="343">
        <f>SUM(E59:E63)</f>
        <v>0</v>
      </c>
      <c r="G64" s="342">
        <f t="shared" ref="G64:H64" si="12">SUM(G59:G63)</f>
        <v>0</v>
      </c>
      <c r="H64" s="342">
        <f t="shared" si="12"/>
        <v>0</v>
      </c>
      <c r="I64" s="319"/>
      <c r="J64" s="317" t="str">
        <f t="shared" si="6"/>
        <v/>
      </c>
      <c r="K64" s="317" t="str">
        <f t="shared" si="7"/>
        <v/>
      </c>
      <c r="L64" s="318"/>
      <c r="M64" s="319"/>
    </row>
    <row r="65" spans="1:12" x14ac:dyDescent="0.3">
      <c r="B65" s="277"/>
      <c r="C65" s="277"/>
      <c r="D65" s="277"/>
      <c r="J65" s="345"/>
      <c r="K65" s="345"/>
      <c r="L65" s="346"/>
    </row>
    <row r="66" spans="1:12" ht="45" customHeight="1" x14ac:dyDescent="0.3">
      <c r="A66" s="347" t="s">
        <v>331</v>
      </c>
      <c r="B66" s="416" t="s">
        <v>332</v>
      </c>
      <c r="C66" s="417"/>
      <c r="D66" s="417"/>
      <c r="J66" s="345"/>
      <c r="K66" s="345"/>
      <c r="L66" s="346"/>
    </row>
    <row r="67" spans="1:12" x14ac:dyDescent="0.3">
      <c r="L67" s="348"/>
    </row>
    <row r="68" spans="1:12" x14ac:dyDescent="0.3">
      <c r="L68" s="348"/>
    </row>
    <row r="69" spans="1:12" x14ac:dyDescent="0.3">
      <c r="L69" s="348"/>
    </row>
    <row r="70" spans="1:12" x14ac:dyDescent="0.3">
      <c r="L70" s="348"/>
    </row>
    <row r="71" spans="1:12" x14ac:dyDescent="0.3">
      <c r="L71" s="348"/>
    </row>
    <row r="72" spans="1:12" x14ac:dyDescent="0.3">
      <c r="L72" s="348"/>
    </row>
    <row r="73" spans="1:12" x14ac:dyDescent="0.3">
      <c r="L73" s="348"/>
    </row>
    <row r="74" spans="1:12" x14ac:dyDescent="0.3">
      <c r="L74" s="348"/>
    </row>
    <row r="75" spans="1:12" x14ac:dyDescent="0.3">
      <c r="L75" s="348"/>
    </row>
    <row r="76" spans="1:12" x14ac:dyDescent="0.3">
      <c r="L76" s="348"/>
    </row>
    <row r="77" spans="1:12" x14ac:dyDescent="0.3">
      <c r="L77" s="348"/>
    </row>
  </sheetData>
  <sheetProtection password="E0DA" sheet="1" objects="1" scenarios="1" formatRows="0"/>
  <mergeCells count="1">
    <mergeCell ref="B66:D66"/>
  </mergeCells>
  <conditionalFormatting sqref="I20:I21 I31:I32 J7:K64">
    <cfRule type="expression" dxfId="3" priority="1" stopIfTrue="1">
      <formula>#REF!&gt;0</formula>
    </cfRule>
    <cfRule type="expression" dxfId="2" priority="2" stopIfTrue="1">
      <formula>"m7&gt;0"</formula>
    </cfRule>
  </conditionalFormatting>
  <dataValidations count="1">
    <dataValidation type="whole" allowBlank="1" showInputMessage="1" showErrorMessage="1" sqref="E18 E36:E51 E54:E57 E59:E63 G7:H15 G59:H63 G18:H18 G36:H51 G54:H57 E7:E15">
      <formula1>-1E+30</formula1>
      <formula2>1E+30</formula2>
    </dataValidation>
  </dataValidations>
  <pageMargins left="0.75" right="0.68" top="0.68" bottom="0.7" header="0.5" footer="0.5"/>
  <pageSetup paperSize="8" scale="70" orientation="landscape" r:id="rId1"/>
  <headerFooter alignWithMargins="0"/>
  <ignoredErrors>
    <ignoredError sqref="J15:K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75" zoomScaleNormal="75" workbookViewId="0">
      <selection activeCell="C15" sqref="C15"/>
    </sheetView>
  </sheetViews>
  <sheetFormatPr defaultColWidth="27.1796875" defaultRowHeight="17" x14ac:dyDescent="0.4"/>
  <cols>
    <col min="1" max="1" width="71.54296875" style="99" bestFit="1" customWidth="1"/>
    <col min="2" max="2" width="5.54296875" style="99" customWidth="1"/>
    <col min="3" max="3" width="10.7265625" style="98" customWidth="1"/>
    <col min="4" max="4" width="6" style="99" customWidth="1"/>
    <col min="5" max="7" width="10.54296875" style="98" customWidth="1"/>
    <col min="8" max="8" width="10.7265625" style="98" customWidth="1"/>
    <col min="9" max="9" width="5.7265625" style="98" customWidth="1"/>
    <col min="10" max="13" width="10.81640625" style="98" customWidth="1"/>
    <col min="14" max="14" width="71.26953125" style="99" customWidth="1"/>
    <col min="15" max="16384" width="27.1796875" style="99"/>
  </cols>
  <sheetData>
    <row r="1" spans="1:14" x14ac:dyDescent="0.4">
      <c r="A1" s="418">
        <f>Declaration!C3</f>
        <v>0</v>
      </c>
      <c r="B1" s="418"/>
      <c r="C1" s="418"/>
      <c r="D1" s="418"/>
      <c r="E1" s="418"/>
      <c r="F1" s="131"/>
      <c r="G1" s="131"/>
      <c r="H1" s="131"/>
    </row>
    <row r="2" spans="1:14" x14ac:dyDescent="0.4">
      <c r="A2" s="131"/>
      <c r="B2" s="131"/>
      <c r="C2" s="131"/>
      <c r="D2" s="131"/>
      <c r="E2" s="131"/>
      <c r="F2" s="131"/>
      <c r="G2" s="131"/>
      <c r="H2" s="131"/>
    </row>
    <row r="3" spans="1:14" x14ac:dyDescent="0.4">
      <c r="A3" s="131"/>
      <c r="B3" s="131"/>
      <c r="C3" s="131"/>
      <c r="D3" s="131"/>
      <c r="E3" s="131"/>
      <c r="F3" s="131"/>
      <c r="G3" s="131"/>
      <c r="H3" s="131"/>
    </row>
    <row r="4" spans="1:14" ht="34" x14ac:dyDescent="0.4">
      <c r="A4" s="418" t="s">
        <v>181</v>
      </c>
      <c r="B4" s="418"/>
      <c r="C4" s="100" t="str">
        <f>SOCIE!D3</f>
        <v>Actual 2019-20</v>
      </c>
      <c r="D4" s="101"/>
      <c r="E4" s="100" t="str">
        <f>SOCIE!F3</f>
        <v>Forecast 2020-21</v>
      </c>
      <c r="F4" s="100" t="str">
        <f>SOCIE!G3</f>
        <v>Forecast 2021-22</v>
      </c>
      <c r="G4" s="100" t="str">
        <f>SOCIE!H3</f>
        <v>Forecast 2022-23</v>
      </c>
      <c r="H4" s="100" t="str">
        <f>SOCIE!I3</f>
        <v>Forecast 2023-24</v>
      </c>
      <c r="I4" s="102"/>
      <c r="J4" s="103" t="str">
        <f>SOCIE!K3</f>
        <v>2019-20 - 2020-21</v>
      </c>
      <c r="K4" s="103" t="str">
        <f>SOCIE!L3</f>
        <v>2020-21- 2021-22</v>
      </c>
      <c r="L4" s="103" t="str">
        <f>SOCIE!M3</f>
        <v>2021-22 - 2022-23</v>
      </c>
      <c r="M4" s="103" t="str">
        <f>SOCIE!N3</f>
        <v>2022-23 - 2023-24</v>
      </c>
      <c r="N4" s="104" t="s">
        <v>108</v>
      </c>
    </row>
    <row r="5" spans="1:14" x14ac:dyDescent="0.4">
      <c r="C5" s="105" t="s">
        <v>6</v>
      </c>
      <c r="D5" s="106"/>
      <c r="E5" s="105" t="s">
        <v>6</v>
      </c>
      <c r="F5" s="105" t="s">
        <v>6</v>
      </c>
      <c r="G5" s="105" t="s">
        <v>6</v>
      </c>
      <c r="H5" s="105" t="s">
        <v>6</v>
      </c>
      <c r="I5" s="105"/>
      <c r="J5" s="106" t="s">
        <v>7</v>
      </c>
      <c r="K5" s="106" t="s">
        <v>7</v>
      </c>
      <c r="L5" s="106" t="s">
        <v>7</v>
      </c>
      <c r="M5" s="106" t="s">
        <v>7</v>
      </c>
    </row>
    <row r="6" spans="1:14" x14ac:dyDescent="0.4">
      <c r="A6" s="107"/>
    </row>
    <row r="7" spans="1:14" x14ac:dyDescent="0.4">
      <c r="E7" s="137"/>
      <c r="F7" s="137"/>
      <c r="G7" s="137"/>
      <c r="H7" s="137"/>
    </row>
    <row r="8" spans="1:14" s="110" customFormat="1" ht="51.75" customHeight="1" x14ac:dyDescent="0.25">
      <c r="A8" s="128" t="s">
        <v>68</v>
      </c>
      <c r="B8" s="128"/>
      <c r="C8" s="108">
        <f>SOCIE!D30</f>
        <v>0</v>
      </c>
      <c r="D8" s="108"/>
      <c r="E8" s="108">
        <f>SOCIE!F30</f>
        <v>0</v>
      </c>
      <c r="F8" s="108">
        <f>SOCIE!G30</f>
        <v>0</v>
      </c>
      <c r="G8" s="108">
        <f>SOCIE!H30</f>
        <v>0</v>
      </c>
      <c r="H8" s="108">
        <f>SOCIE!I30</f>
        <v>0</v>
      </c>
      <c r="I8" s="109"/>
      <c r="J8" s="138" t="s">
        <v>109</v>
      </c>
      <c r="K8" s="138" t="s">
        <v>109</v>
      </c>
      <c r="L8" s="138" t="s">
        <v>109</v>
      </c>
      <c r="M8" s="138"/>
      <c r="N8" s="168"/>
    </row>
    <row r="9" spans="1:14" s="110" customFormat="1" x14ac:dyDescent="0.25">
      <c r="C9" s="111"/>
      <c r="D9" s="111"/>
      <c r="E9" s="111"/>
      <c r="F9" s="111"/>
      <c r="G9" s="111"/>
      <c r="H9" s="111"/>
      <c r="I9" s="109"/>
      <c r="J9" s="138"/>
      <c r="K9" s="138"/>
      <c r="L9" s="138"/>
      <c r="M9" s="138"/>
      <c r="N9" s="168"/>
    </row>
    <row r="10" spans="1:14" s="110" customFormat="1" x14ac:dyDescent="0.25">
      <c r="A10" s="112" t="s">
        <v>134</v>
      </c>
      <c r="C10" s="113"/>
      <c r="D10" s="114"/>
      <c r="E10" s="113"/>
      <c r="F10" s="113"/>
      <c r="G10" s="113"/>
      <c r="H10" s="113"/>
      <c r="I10" s="109"/>
      <c r="J10" s="138"/>
      <c r="K10" s="138"/>
      <c r="L10" s="138"/>
      <c r="M10" s="138"/>
      <c r="N10" s="168"/>
    </row>
    <row r="11" spans="1:14" s="110" customFormat="1" ht="51" x14ac:dyDescent="0.4">
      <c r="A11" s="179" t="s">
        <v>167</v>
      </c>
      <c r="B11" s="180"/>
      <c r="C11" s="205">
        <f>SOCIE!D23-Income!E20-Income!E40</f>
        <v>0</v>
      </c>
      <c r="D11" s="169"/>
      <c r="E11" s="205">
        <f>SOCIE!F23-Income!G20-Income!G40</f>
        <v>0</v>
      </c>
      <c r="F11" s="205">
        <f>SOCIE!G23-Income!H20-Income!H40</f>
        <v>0</v>
      </c>
      <c r="G11" s="116">
        <v>0</v>
      </c>
      <c r="H11" s="116">
        <v>0</v>
      </c>
      <c r="I11" s="115"/>
      <c r="J11" s="139" t="str">
        <f>IF(C11=0,"",(E11-C11)/C11)</f>
        <v/>
      </c>
      <c r="K11" s="139" t="str">
        <f t="shared" ref="K11:M13" si="0">IF(E11=0,"",(F11-E11)/E11)</f>
        <v/>
      </c>
      <c r="L11" s="139" t="str">
        <f t="shared" si="0"/>
        <v/>
      </c>
      <c r="M11" s="139" t="str">
        <f t="shared" si="0"/>
        <v/>
      </c>
      <c r="N11" s="202"/>
    </row>
    <row r="12" spans="1:14" s="110" customFormat="1" x14ac:dyDescent="0.4">
      <c r="A12" s="181" t="s">
        <v>117</v>
      </c>
      <c r="B12" s="180"/>
      <c r="C12" s="205">
        <f>SOCIE!D20</f>
        <v>0</v>
      </c>
      <c r="D12" s="206"/>
      <c r="E12" s="205">
        <f>SOCIE!F20</f>
        <v>0</v>
      </c>
      <c r="F12" s="205">
        <f>SOCIE!G20</f>
        <v>0</v>
      </c>
      <c r="G12" s="205">
        <f>SOCIE!H20</f>
        <v>0</v>
      </c>
      <c r="H12" s="205">
        <f>SOCIE!I20</f>
        <v>0</v>
      </c>
      <c r="I12" s="109"/>
      <c r="J12" s="139" t="str">
        <f>IF(C12=0,"",(E12-C12)/C12)</f>
        <v/>
      </c>
      <c r="K12" s="139" t="str">
        <f t="shared" si="0"/>
        <v/>
      </c>
      <c r="L12" s="139" t="str">
        <f t="shared" si="0"/>
        <v/>
      </c>
      <c r="M12" s="139" t="str">
        <f t="shared" si="0"/>
        <v/>
      </c>
      <c r="N12" s="202"/>
    </row>
    <row r="13" spans="1:14" s="110" customFormat="1" x14ac:dyDescent="0.4">
      <c r="A13" s="260" t="s">
        <v>250</v>
      </c>
      <c r="B13" s="180"/>
      <c r="C13" s="205">
        <f>SOCIE!D22</f>
        <v>0</v>
      </c>
      <c r="D13" s="261"/>
      <c r="E13" s="205">
        <f>SOCIE!F22</f>
        <v>0</v>
      </c>
      <c r="F13" s="205">
        <f>SOCIE!G22</f>
        <v>0</v>
      </c>
      <c r="G13" s="205">
        <f>SOCIE!H22</f>
        <v>0</v>
      </c>
      <c r="H13" s="205">
        <f>SOCIE!I22</f>
        <v>0</v>
      </c>
      <c r="I13" s="109"/>
      <c r="J13" s="139" t="str">
        <f>IF(C13=0,"",(E13-C13)/C13)</f>
        <v/>
      </c>
      <c r="K13" s="139" t="str">
        <f t="shared" si="0"/>
        <v/>
      </c>
      <c r="L13" s="139" t="str">
        <f t="shared" si="0"/>
        <v/>
      </c>
      <c r="M13" s="139" t="str">
        <f t="shared" si="0"/>
        <v/>
      </c>
      <c r="N13" s="202"/>
    </row>
    <row r="14" spans="1:14" s="110" customFormat="1" x14ac:dyDescent="0.4">
      <c r="A14" s="182" t="s">
        <v>159</v>
      </c>
      <c r="B14" s="180"/>
      <c r="C14" s="205">
        <f>Expenditure!E25</f>
        <v>0</v>
      </c>
      <c r="D14" s="206"/>
      <c r="E14" s="353"/>
      <c r="F14" s="353"/>
      <c r="G14" s="353"/>
      <c r="H14" s="353"/>
      <c r="I14" s="109"/>
      <c r="J14" s="139"/>
      <c r="K14" s="139"/>
      <c r="L14" s="139"/>
      <c r="M14" s="139"/>
      <c r="N14" s="202"/>
    </row>
    <row r="15" spans="1:14" s="110" customFormat="1" x14ac:dyDescent="0.4">
      <c r="A15" s="182" t="s">
        <v>178</v>
      </c>
      <c r="B15" s="180"/>
      <c r="C15" s="205">
        <f>Expenditure!E27+Expenditure!E49</f>
        <v>0</v>
      </c>
      <c r="D15" s="206"/>
      <c r="E15" s="353"/>
      <c r="F15" s="353"/>
      <c r="G15" s="353"/>
      <c r="H15" s="353"/>
      <c r="I15" s="115"/>
      <c r="J15" s="139"/>
      <c r="K15" s="139"/>
      <c r="L15" s="139"/>
      <c r="M15" s="139"/>
      <c r="N15" s="202"/>
    </row>
    <row r="16" spans="1:14" s="110" customFormat="1" x14ac:dyDescent="0.4">
      <c r="A16" s="182" t="s">
        <v>179</v>
      </c>
      <c r="B16" s="183"/>
      <c r="C16" s="205">
        <f>Expenditure!E62</f>
        <v>0</v>
      </c>
      <c r="D16" s="206"/>
      <c r="E16" s="353"/>
      <c r="F16" s="353"/>
      <c r="G16" s="353"/>
      <c r="H16" s="353"/>
      <c r="I16" s="115"/>
      <c r="J16" s="139"/>
      <c r="K16" s="139"/>
      <c r="L16" s="139"/>
      <c r="M16" s="139"/>
      <c r="N16" s="202"/>
    </row>
    <row r="17" spans="1:14" s="110" customFormat="1" x14ac:dyDescent="0.4">
      <c r="A17" s="184" t="s">
        <v>135</v>
      </c>
      <c r="B17" s="180"/>
      <c r="C17" s="139"/>
      <c r="D17" s="139"/>
      <c r="E17" s="139"/>
      <c r="F17" s="139"/>
      <c r="G17" s="139"/>
      <c r="H17" s="139"/>
      <c r="I17" s="139"/>
      <c r="J17" s="139"/>
      <c r="K17" s="139"/>
      <c r="L17" s="139"/>
      <c r="M17" s="139"/>
      <c r="N17" s="202"/>
    </row>
    <row r="18" spans="1:14" s="110" customFormat="1" x14ac:dyDescent="0.4">
      <c r="A18" s="185" t="s">
        <v>160</v>
      </c>
      <c r="B18" s="180"/>
      <c r="C18" s="205">
        <f>Income!E37+Income!E38</f>
        <v>0</v>
      </c>
      <c r="D18" s="206"/>
      <c r="E18" s="205">
        <f>Income!G37+Income!G38</f>
        <v>0</v>
      </c>
      <c r="F18" s="205">
        <f>Income!H37+Income!H38</f>
        <v>0</v>
      </c>
      <c r="G18" s="116">
        <v>0</v>
      </c>
      <c r="H18" s="116">
        <v>0</v>
      </c>
      <c r="I18" s="115"/>
      <c r="J18" s="139" t="str">
        <f>IF(C18=0,"",(E18-C18)/C18)</f>
        <v/>
      </c>
      <c r="K18" s="139" t="str">
        <f t="shared" ref="K18:M21" si="1">IF(E18=0,"",(F18-E18)/E18)</f>
        <v/>
      </c>
      <c r="L18" s="139" t="str">
        <f t="shared" si="1"/>
        <v/>
      </c>
      <c r="M18" s="139" t="str">
        <f t="shared" si="1"/>
        <v/>
      </c>
      <c r="N18" s="202"/>
    </row>
    <row r="19" spans="1:14" s="110" customFormat="1" ht="34" x14ac:dyDescent="0.4">
      <c r="A19" s="181" t="s">
        <v>334</v>
      </c>
      <c r="B19" s="180"/>
      <c r="C19" s="205">
        <v>0</v>
      </c>
      <c r="D19" s="111"/>
      <c r="E19" s="116">
        <v>0</v>
      </c>
      <c r="F19" s="116">
        <v>0</v>
      </c>
      <c r="G19" s="116">
        <v>0</v>
      </c>
      <c r="H19" s="116">
        <v>0</v>
      </c>
      <c r="I19" s="115"/>
      <c r="J19" s="139" t="str">
        <f>IF(C19=0,"",(E19-C19)/C19)</f>
        <v/>
      </c>
      <c r="K19" s="139" t="str">
        <f t="shared" si="1"/>
        <v/>
      </c>
      <c r="L19" s="139" t="str">
        <f t="shared" si="1"/>
        <v/>
      </c>
      <c r="M19" s="139" t="str">
        <f t="shared" si="1"/>
        <v/>
      </c>
      <c r="N19" s="202"/>
    </row>
    <row r="20" spans="1:14" s="110" customFormat="1" ht="34" x14ac:dyDescent="0.4">
      <c r="A20" s="185" t="s">
        <v>161</v>
      </c>
      <c r="B20" s="180"/>
      <c r="C20" s="205">
        <f>C42</f>
        <v>0</v>
      </c>
      <c r="D20" s="206"/>
      <c r="E20" s="205">
        <f t="shared" ref="E20:H20" si="2">E42</f>
        <v>0</v>
      </c>
      <c r="F20" s="205">
        <f t="shared" si="2"/>
        <v>0</v>
      </c>
      <c r="G20" s="205">
        <f t="shared" si="2"/>
        <v>0</v>
      </c>
      <c r="H20" s="205">
        <f t="shared" si="2"/>
        <v>0</v>
      </c>
      <c r="I20" s="115"/>
      <c r="J20" s="139" t="str">
        <f>IF(C20=0,"",(E20-C20)/C20)</f>
        <v/>
      </c>
      <c r="K20" s="139" t="str">
        <f t="shared" si="1"/>
        <v/>
      </c>
      <c r="L20" s="139" t="str">
        <f t="shared" si="1"/>
        <v/>
      </c>
      <c r="M20" s="139" t="str">
        <f t="shared" si="1"/>
        <v/>
      </c>
      <c r="N20" s="202"/>
    </row>
    <row r="21" spans="1:14" s="110" customFormat="1" x14ac:dyDescent="0.4">
      <c r="A21" s="185" t="s">
        <v>162</v>
      </c>
      <c r="B21" s="180"/>
      <c r="C21" s="205">
        <v>0</v>
      </c>
      <c r="D21" s="111"/>
      <c r="E21" s="116">
        <v>0</v>
      </c>
      <c r="F21" s="116">
        <v>0</v>
      </c>
      <c r="G21" s="116">
        <v>0</v>
      </c>
      <c r="H21" s="116">
        <v>0</v>
      </c>
      <c r="I21" s="115"/>
      <c r="J21" s="139" t="str">
        <f>IF(C21=0,"",(E21-C21)/C21)</f>
        <v/>
      </c>
      <c r="K21" s="139" t="str">
        <f t="shared" si="1"/>
        <v/>
      </c>
      <c r="L21" s="139" t="str">
        <f t="shared" si="1"/>
        <v/>
      </c>
      <c r="M21" s="139" t="str">
        <f t="shared" si="1"/>
        <v/>
      </c>
      <c r="N21" s="202"/>
    </row>
    <row r="22" spans="1:14" s="110" customFormat="1" x14ac:dyDescent="0.4">
      <c r="C22" s="113"/>
      <c r="D22" s="111"/>
      <c r="E22" s="113"/>
      <c r="F22" s="113"/>
      <c r="G22" s="113"/>
      <c r="H22" s="113"/>
      <c r="I22" s="109"/>
      <c r="J22" s="139"/>
      <c r="K22" s="139"/>
      <c r="L22" s="139"/>
      <c r="M22" s="139"/>
      <c r="N22" s="202"/>
    </row>
    <row r="23" spans="1:14" s="110" customFormat="1" ht="17.5" thickBot="1" x14ac:dyDescent="0.45">
      <c r="A23" s="419" t="s">
        <v>180</v>
      </c>
      <c r="B23" s="419"/>
      <c r="C23" s="166">
        <f>C8+C11+C12+C13+C14+C15+C16-C18-C19-C20-C21</f>
        <v>0</v>
      </c>
      <c r="D23" s="111"/>
      <c r="E23" s="166">
        <f t="shared" ref="E23:H23" si="3">E8+E11+E12+E13+E14+E15+E16-E18-E19-E20-E21</f>
        <v>0</v>
      </c>
      <c r="F23" s="166">
        <f t="shared" si="3"/>
        <v>0</v>
      </c>
      <c r="G23" s="166">
        <f t="shared" si="3"/>
        <v>0</v>
      </c>
      <c r="H23" s="166">
        <f t="shared" si="3"/>
        <v>0</v>
      </c>
      <c r="I23" s="109"/>
      <c r="J23" s="139" t="str">
        <f>IF(C23=0,"",(E23-C23)/C23)</f>
        <v/>
      </c>
      <c r="K23" s="139" t="str">
        <f>IF(E23=0,"",(F23-E23)/E23)</f>
        <v/>
      </c>
      <c r="L23" s="139" t="str">
        <f>IF(F23=0,"",(G23-F23)/F23)</f>
        <v/>
      </c>
      <c r="M23" s="139" t="str">
        <f>IF(G23=0,"",(H23-G23)/G23)</f>
        <v/>
      </c>
      <c r="N23" s="202"/>
    </row>
    <row r="24" spans="1:14" s="110" customFormat="1" x14ac:dyDescent="0.4">
      <c r="A24" s="99"/>
      <c r="B24" s="99"/>
      <c r="C24" s="98"/>
      <c r="D24" s="111"/>
      <c r="E24" s="98"/>
      <c r="F24" s="98"/>
      <c r="G24" s="98"/>
      <c r="H24" s="98"/>
      <c r="I24" s="98"/>
      <c r="J24" s="98"/>
      <c r="K24" s="98"/>
      <c r="L24" s="98"/>
      <c r="M24" s="98"/>
      <c r="N24" s="202"/>
    </row>
    <row r="25" spans="1:14" x14ac:dyDescent="0.4">
      <c r="D25" s="111"/>
      <c r="N25" s="202"/>
    </row>
    <row r="26" spans="1:14" x14ac:dyDescent="0.4">
      <c r="D26" s="111"/>
      <c r="N26" s="202"/>
    </row>
    <row r="27" spans="1:14" x14ac:dyDescent="0.4">
      <c r="A27" s="107" t="s">
        <v>145</v>
      </c>
      <c r="D27" s="111"/>
      <c r="N27" s="202"/>
    </row>
    <row r="28" spans="1:14" x14ac:dyDescent="0.4">
      <c r="A28" s="107"/>
      <c r="D28" s="111"/>
      <c r="N28" s="202"/>
    </row>
    <row r="29" spans="1:14" x14ac:dyDescent="0.4">
      <c r="A29" s="189" t="s">
        <v>151</v>
      </c>
      <c r="D29" s="111"/>
      <c r="N29" s="202"/>
    </row>
    <row r="30" spans="1:14" x14ac:dyDescent="0.4">
      <c r="A30" s="99" t="s">
        <v>136</v>
      </c>
      <c r="C30" s="205">
        <v>0</v>
      </c>
      <c r="D30" s="111"/>
      <c r="E30" s="116">
        <v>0</v>
      </c>
      <c r="F30" s="116">
        <v>0</v>
      </c>
      <c r="G30" s="116">
        <v>0</v>
      </c>
      <c r="H30" s="116">
        <v>0</v>
      </c>
      <c r="N30" s="202"/>
    </row>
    <row r="31" spans="1:14" x14ac:dyDescent="0.4">
      <c r="A31" s="99" t="s">
        <v>143</v>
      </c>
      <c r="C31" s="205">
        <v>0</v>
      </c>
      <c r="D31" s="111"/>
      <c r="E31" s="116">
        <v>0</v>
      </c>
      <c r="F31" s="116">
        <v>0</v>
      </c>
      <c r="G31" s="116">
        <v>0</v>
      </c>
      <c r="H31" s="116">
        <v>0</v>
      </c>
      <c r="N31" s="202"/>
    </row>
    <row r="32" spans="1:14" x14ac:dyDescent="0.4">
      <c r="A32" s="99" t="s">
        <v>152</v>
      </c>
      <c r="C32" s="205">
        <v>0</v>
      </c>
      <c r="D32" s="111"/>
      <c r="E32" s="116">
        <v>0</v>
      </c>
      <c r="F32" s="116">
        <v>0</v>
      </c>
      <c r="G32" s="116">
        <v>0</v>
      </c>
      <c r="H32" s="116">
        <v>0</v>
      </c>
      <c r="N32" s="202"/>
    </row>
    <row r="33" spans="1:14" x14ac:dyDescent="0.4">
      <c r="A33" s="176" t="s">
        <v>153</v>
      </c>
      <c r="C33" s="205">
        <v>0</v>
      </c>
      <c r="D33" s="111"/>
      <c r="E33" s="116">
        <v>0</v>
      </c>
      <c r="F33" s="116">
        <v>0</v>
      </c>
      <c r="G33" s="116">
        <v>0</v>
      </c>
      <c r="H33" s="116">
        <v>0</v>
      </c>
      <c r="N33" s="202"/>
    </row>
    <row r="34" spans="1:14" x14ac:dyDescent="0.4">
      <c r="A34" s="176" t="s">
        <v>138</v>
      </c>
      <c r="C34" s="205">
        <v>0</v>
      </c>
      <c r="D34" s="111"/>
      <c r="E34" s="116">
        <v>0</v>
      </c>
      <c r="F34" s="116">
        <v>0</v>
      </c>
      <c r="G34" s="116">
        <v>0</v>
      </c>
      <c r="H34" s="116">
        <v>0</v>
      </c>
      <c r="N34" s="202"/>
    </row>
    <row r="35" spans="1:14" ht="17.5" thickBot="1" x14ac:dyDescent="0.45">
      <c r="A35" s="189" t="s">
        <v>154</v>
      </c>
      <c r="C35" s="167">
        <f>SUM(C30:C34)</f>
        <v>0</v>
      </c>
      <c r="D35" s="107"/>
      <c r="E35" s="167">
        <f t="shared" ref="E35:H35" si="4">SUM(E30:E34)</f>
        <v>0</v>
      </c>
      <c r="F35" s="167">
        <f t="shared" si="4"/>
        <v>0</v>
      </c>
      <c r="G35" s="167">
        <f t="shared" si="4"/>
        <v>0</v>
      </c>
      <c r="H35" s="167">
        <f t="shared" si="4"/>
        <v>0</v>
      </c>
      <c r="N35" s="202"/>
    </row>
    <row r="36" spans="1:14" x14ac:dyDescent="0.4">
      <c r="N36" s="176"/>
    </row>
    <row r="37" spans="1:14" x14ac:dyDescent="0.4">
      <c r="A37" s="189" t="s">
        <v>155</v>
      </c>
      <c r="N37" s="176"/>
    </row>
    <row r="38" spans="1:14" x14ac:dyDescent="0.4">
      <c r="A38" s="99" t="s">
        <v>137</v>
      </c>
      <c r="C38" s="205">
        <v>0</v>
      </c>
      <c r="D38" s="111"/>
      <c r="E38" s="116">
        <v>0</v>
      </c>
      <c r="F38" s="116">
        <v>0</v>
      </c>
      <c r="G38" s="116">
        <v>0</v>
      </c>
      <c r="H38" s="116">
        <v>0</v>
      </c>
      <c r="N38" s="202"/>
    </row>
    <row r="39" spans="1:14" x14ac:dyDescent="0.4">
      <c r="A39" s="99" t="s">
        <v>166</v>
      </c>
      <c r="C39" s="205">
        <v>0</v>
      </c>
      <c r="D39" s="111"/>
      <c r="E39" s="116">
        <v>0</v>
      </c>
      <c r="F39" s="116">
        <v>0</v>
      </c>
      <c r="G39" s="116">
        <v>0</v>
      </c>
      <c r="H39" s="116">
        <v>0</v>
      </c>
      <c r="N39" s="202"/>
    </row>
    <row r="40" spans="1:14" x14ac:dyDescent="0.4">
      <c r="A40" s="176" t="s">
        <v>153</v>
      </c>
      <c r="C40" s="205">
        <v>0</v>
      </c>
      <c r="D40" s="111"/>
      <c r="E40" s="116">
        <v>0</v>
      </c>
      <c r="F40" s="116">
        <v>0</v>
      </c>
      <c r="G40" s="116">
        <v>0</v>
      </c>
      <c r="H40" s="116">
        <v>0</v>
      </c>
      <c r="N40" s="202"/>
    </row>
    <row r="41" spans="1:14" x14ac:dyDescent="0.4">
      <c r="A41" s="176" t="s">
        <v>156</v>
      </c>
      <c r="C41" s="205">
        <v>0</v>
      </c>
      <c r="D41" s="111"/>
      <c r="E41" s="116">
        <v>0</v>
      </c>
      <c r="F41" s="116">
        <v>0</v>
      </c>
      <c r="G41" s="116">
        <v>0</v>
      </c>
      <c r="H41" s="116">
        <v>0</v>
      </c>
      <c r="N41" s="168"/>
    </row>
    <row r="42" spans="1:14" ht="17.5" thickBot="1" x14ac:dyDescent="0.45">
      <c r="A42" s="189" t="s">
        <v>157</v>
      </c>
      <c r="C42" s="167">
        <f>SUM(C38:C41)</f>
        <v>0</v>
      </c>
      <c r="D42" s="107"/>
      <c r="E42" s="167">
        <f>SUM(E38:E41)</f>
        <v>0</v>
      </c>
      <c r="F42" s="167">
        <f t="shared" ref="F42:H42" si="5">SUM(F38:F41)</f>
        <v>0</v>
      </c>
      <c r="G42" s="167">
        <f t="shared" si="5"/>
        <v>0</v>
      </c>
      <c r="H42" s="167">
        <f t="shared" si="5"/>
        <v>0</v>
      </c>
      <c r="N42" s="168"/>
    </row>
    <row r="43" spans="1:14" x14ac:dyDescent="0.4">
      <c r="C43" s="190"/>
    </row>
    <row r="44" spans="1:14" ht="17.5" thickBot="1" x14ac:dyDescent="0.45">
      <c r="A44" s="107" t="s">
        <v>158</v>
      </c>
      <c r="C44" s="166">
        <f>C35+C42</f>
        <v>0</v>
      </c>
      <c r="E44" s="166">
        <f>E35+E42</f>
        <v>0</v>
      </c>
      <c r="F44" s="166">
        <f t="shared" ref="F44:H44" si="6">F35+F42</f>
        <v>0</v>
      </c>
      <c r="G44" s="166">
        <f t="shared" si="6"/>
        <v>0</v>
      </c>
      <c r="H44" s="166">
        <f t="shared" si="6"/>
        <v>0</v>
      </c>
    </row>
  </sheetData>
  <sheetProtection password="E0DA" sheet="1" objects="1" scenarios="1"/>
  <mergeCells count="3">
    <mergeCell ref="A1:E1"/>
    <mergeCell ref="A4:B4"/>
    <mergeCell ref="A23:B23"/>
  </mergeCells>
  <pageMargins left="0.70866141732283472" right="0.70866141732283472" top="0.74803149606299213" bottom="0.74803149606299213" header="0.31496062992125984" footer="0.31496062992125984"/>
  <pageSetup paperSize="9" scale="44" orientation="landscape" r:id="rId1"/>
  <ignoredErrors>
    <ignoredError sqref="C5:H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1"/>
  <sheetViews>
    <sheetView zoomScale="80" zoomScaleNormal="80" workbookViewId="0">
      <selection activeCell="D51" sqref="D51"/>
    </sheetView>
  </sheetViews>
  <sheetFormatPr defaultColWidth="9.1796875" defaultRowHeight="12.5" x14ac:dyDescent="0.25"/>
  <cols>
    <col min="1" max="1" width="9.1796875" style="10"/>
    <col min="2" max="2" width="44.26953125" style="10" customWidth="1"/>
    <col min="3" max="3" width="2.7265625" style="10" customWidth="1"/>
    <col min="4" max="4" width="56.1796875" style="10" customWidth="1"/>
    <col min="5" max="5" width="9.1796875" style="10"/>
    <col min="6" max="6" width="4.453125" style="10" customWidth="1"/>
    <col min="7" max="10" width="9.1796875" style="10"/>
    <col min="11" max="11" width="4.7265625" style="10" customWidth="1"/>
    <col min="12" max="15" width="8.54296875" style="10" customWidth="1"/>
    <col min="16" max="16" width="60.81640625" style="10" customWidth="1"/>
    <col min="17" max="16384" width="9.1796875" style="10"/>
  </cols>
  <sheetData>
    <row r="1" spans="1:18" ht="14.5" x14ac:dyDescent="0.35">
      <c r="B1" s="33">
        <f>Declaration!C3</f>
        <v>0</v>
      </c>
      <c r="C1" s="29"/>
      <c r="D1" s="28"/>
      <c r="E1" s="29"/>
      <c r="F1" s="29"/>
      <c r="G1" s="29"/>
      <c r="H1" s="29"/>
      <c r="I1" s="29"/>
      <c r="J1" s="29"/>
      <c r="K1" s="29"/>
      <c r="L1" s="29"/>
      <c r="M1" s="29"/>
      <c r="N1" s="29"/>
      <c r="O1" s="29"/>
      <c r="P1" s="29"/>
    </row>
    <row r="2" spans="1:18" ht="14.5" x14ac:dyDescent="0.35">
      <c r="B2" s="33"/>
      <c r="C2" s="29"/>
      <c r="D2" s="29"/>
      <c r="F2" s="29"/>
      <c r="G2" s="29"/>
      <c r="H2" s="29"/>
      <c r="I2" s="29"/>
      <c r="J2" s="29"/>
      <c r="K2" s="29"/>
      <c r="L2" s="29"/>
      <c r="M2" s="29"/>
      <c r="N2" s="28"/>
      <c r="O2" s="28"/>
    </row>
    <row r="3" spans="1:18" ht="64.5" customHeight="1" x14ac:dyDescent="0.35">
      <c r="B3" s="42" t="s">
        <v>42</v>
      </c>
      <c r="C3" s="29"/>
      <c r="D3" s="29"/>
      <c r="E3" s="133" t="str">
        <f>SOCIE!D3</f>
        <v>Actual 2019-20</v>
      </c>
      <c r="F3" s="133"/>
      <c r="G3" s="133" t="str">
        <f>SOCIE!F3</f>
        <v>Forecast 2020-21</v>
      </c>
      <c r="H3" s="133" t="str">
        <f>SOCIE!G3</f>
        <v>Forecast 2021-22</v>
      </c>
      <c r="I3" s="97" t="str">
        <f>SOCIE!H3</f>
        <v>Forecast 2022-23</v>
      </c>
      <c r="J3" s="97" t="str">
        <f>SOCIE!I3</f>
        <v>Forecast 2023-24</v>
      </c>
      <c r="K3" s="133"/>
      <c r="L3" s="173" t="str">
        <f>SOCIE!K3</f>
        <v>2019-20 - 2020-21</v>
      </c>
      <c r="M3" s="173" t="str">
        <f>SOCIE!L3</f>
        <v>2020-21- 2021-22</v>
      </c>
      <c r="N3" s="97" t="str">
        <f>SOCIE!M3</f>
        <v>2021-22 - 2022-23</v>
      </c>
      <c r="O3" s="97" t="str">
        <f>SOCIE!N3</f>
        <v>2022-23 - 2023-24</v>
      </c>
      <c r="P3" s="173" t="s">
        <v>108</v>
      </c>
      <c r="Q3" s="173"/>
      <c r="R3" s="173"/>
    </row>
    <row r="4" spans="1:18" ht="14.5" x14ac:dyDescent="0.35">
      <c r="B4" s="29"/>
      <c r="C4" s="29"/>
      <c r="D4" s="29"/>
      <c r="E4" s="47" t="s">
        <v>6</v>
      </c>
      <c r="F4" s="47"/>
      <c r="G4" s="47" t="s">
        <v>6</v>
      </c>
      <c r="H4" s="47" t="s">
        <v>6</v>
      </c>
      <c r="I4" s="47" t="s">
        <v>6</v>
      </c>
      <c r="J4" s="47" t="s">
        <v>6</v>
      </c>
      <c r="K4" s="47"/>
      <c r="L4" s="174" t="s">
        <v>7</v>
      </c>
      <c r="M4" s="174" t="s">
        <v>7</v>
      </c>
      <c r="N4" s="174" t="s">
        <v>7</v>
      </c>
      <c r="O4" s="174" t="s">
        <v>7</v>
      </c>
      <c r="P4" s="422"/>
      <c r="Q4" s="422"/>
      <c r="R4" s="422"/>
    </row>
    <row r="5" spans="1:18" ht="14.5" x14ac:dyDescent="0.35">
      <c r="B5" s="29"/>
      <c r="C5" s="29"/>
      <c r="D5" s="29"/>
      <c r="E5" s="29"/>
      <c r="F5" s="29"/>
      <c r="G5" s="29"/>
      <c r="H5" s="29"/>
      <c r="I5" s="29"/>
      <c r="J5" s="29"/>
      <c r="K5" s="29"/>
      <c r="L5" s="29"/>
      <c r="M5" s="29"/>
      <c r="N5" s="29"/>
      <c r="O5" s="29"/>
      <c r="P5" s="423"/>
      <c r="Q5" s="423"/>
      <c r="R5" s="423"/>
    </row>
    <row r="6" spans="1:18" ht="14.5" x14ac:dyDescent="0.35">
      <c r="A6" s="2">
        <v>1</v>
      </c>
      <c r="B6" s="40" t="s">
        <v>76</v>
      </c>
      <c r="C6" s="40" t="s">
        <v>22</v>
      </c>
      <c r="D6" s="40" t="s">
        <v>77</v>
      </c>
      <c r="E6" s="197">
        <v>0</v>
      </c>
      <c r="F6" s="77"/>
      <c r="G6" s="121">
        <v>0</v>
      </c>
      <c r="H6" s="121">
        <v>0</v>
      </c>
      <c r="I6" s="121">
        <v>0</v>
      </c>
      <c r="J6" s="121">
        <v>0</v>
      </c>
      <c r="K6" s="29"/>
      <c r="L6" s="48" t="str">
        <f>IF(E6=0,"",(G6-E6)/E6)</f>
        <v/>
      </c>
      <c r="M6" s="48" t="str">
        <f t="shared" ref="M6:O9" si="0">IF(G6=0,"",(H6-G6)/G6)</f>
        <v/>
      </c>
      <c r="N6" s="48" t="str">
        <f t="shared" si="0"/>
        <v/>
      </c>
      <c r="O6" s="48" t="str">
        <f t="shared" si="0"/>
        <v/>
      </c>
      <c r="P6" s="389"/>
      <c r="Q6" s="389"/>
      <c r="R6" s="389"/>
    </row>
    <row r="7" spans="1:18" ht="14.5" x14ac:dyDescent="0.35">
      <c r="A7" s="2"/>
      <c r="B7" s="40"/>
      <c r="C7" s="40" t="s">
        <v>17</v>
      </c>
      <c r="D7" s="40" t="s">
        <v>26</v>
      </c>
      <c r="E7" s="197">
        <v>0</v>
      </c>
      <c r="F7" s="77"/>
      <c r="G7" s="121">
        <v>0</v>
      </c>
      <c r="H7" s="121">
        <v>0</v>
      </c>
      <c r="I7" s="121">
        <v>0</v>
      </c>
      <c r="J7" s="121">
        <v>0</v>
      </c>
      <c r="K7" s="29"/>
      <c r="L7" s="48" t="str">
        <f>IF(E7=0,"",(G7-E7)/E7)</f>
        <v/>
      </c>
      <c r="M7" s="48" t="str">
        <f t="shared" si="0"/>
        <v/>
      </c>
      <c r="N7" s="48" t="str">
        <f t="shared" si="0"/>
        <v/>
      </c>
      <c r="O7" s="48" t="str">
        <f t="shared" si="0"/>
        <v/>
      </c>
      <c r="P7" s="389"/>
      <c r="Q7" s="389"/>
      <c r="R7" s="389"/>
    </row>
    <row r="8" spans="1:18" ht="14.5" x14ac:dyDescent="0.35">
      <c r="A8" s="2"/>
      <c r="B8" s="42"/>
      <c r="C8" s="40" t="s">
        <v>18</v>
      </c>
      <c r="D8" s="40" t="s">
        <v>27</v>
      </c>
      <c r="E8" s="197">
        <v>0</v>
      </c>
      <c r="F8" s="77"/>
      <c r="G8" s="122">
        <v>0</v>
      </c>
      <c r="H8" s="122">
        <v>0</v>
      </c>
      <c r="I8" s="122">
        <v>0</v>
      </c>
      <c r="J8" s="122">
        <v>0</v>
      </c>
      <c r="K8" s="29"/>
      <c r="L8" s="48" t="str">
        <f>IF(E8=0,"",(G8-E8)/E8)</f>
        <v/>
      </c>
      <c r="M8" s="48" t="str">
        <f t="shared" si="0"/>
        <v/>
      </c>
      <c r="N8" s="48" t="str">
        <f t="shared" si="0"/>
        <v/>
      </c>
      <c r="O8" s="48" t="str">
        <f t="shared" si="0"/>
        <v/>
      </c>
      <c r="P8" s="389"/>
      <c r="Q8" s="389"/>
      <c r="R8" s="389"/>
    </row>
    <row r="9" spans="1:18" ht="14.5" x14ac:dyDescent="0.35">
      <c r="A9" s="2"/>
      <c r="B9" s="42" t="s">
        <v>78</v>
      </c>
      <c r="C9" s="40"/>
      <c r="D9" s="40"/>
      <c r="E9" s="78">
        <f>SUM(E6:E8)</f>
        <v>0</v>
      </c>
      <c r="F9" s="78"/>
      <c r="G9" s="78">
        <f t="shared" ref="G9:J9" si="1">SUM(G6:G8)</f>
        <v>0</v>
      </c>
      <c r="H9" s="78">
        <f t="shared" si="1"/>
        <v>0</v>
      </c>
      <c r="I9" s="78">
        <f t="shared" si="1"/>
        <v>0</v>
      </c>
      <c r="J9" s="78">
        <f t="shared" si="1"/>
        <v>0</v>
      </c>
      <c r="K9" s="29"/>
      <c r="L9" s="48" t="str">
        <f>IF(E9=0,"",(G9-E9)/E9)</f>
        <v/>
      </c>
      <c r="M9" s="48" t="str">
        <f t="shared" si="0"/>
        <v/>
      </c>
      <c r="N9" s="48" t="str">
        <f t="shared" si="0"/>
        <v/>
      </c>
      <c r="O9" s="48" t="str">
        <f t="shared" si="0"/>
        <v/>
      </c>
      <c r="P9" s="389"/>
      <c r="Q9" s="389"/>
      <c r="R9" s="389"/>
    </row>
    <row r="10" spans="1:18" ht="14.5" x14ac:dyDescent="0.35">
      <c r="A10" s="2"/>
      <c r="B10" s="40"/>
      <c r="C10" s="40"/>
      <c r="D10" s="40"/>
      <c r="E10" s="77"/>
      <c r="F10" s="77"/>
      <c r="G10" s="77"/>
      <c r="H10" s="77"/>
      <c r="I10" s="77"/>
      <c r="J10" s="77"/>
      <c r="K10" s="29"/>
      <c r="L10" s="48"/>
      <c r="M10" s="48"/>
      <c r="N10" s="48"/>
      <c r="O10" s="48"/>
      <c r="P10" s="389"/>
      <c r="Q10" s="389"/>
      <c r="R10" s="389"/>
    </row>
    <row r="11" spans="1:18" ht="14.5" x14ac:dyDescent="0.35">
      <c r="A11" s="2">
        <v>2</v>
      </c>
      <c r="B11" s="45" t="s">
        <v>28</v>
      </c>
      <c r="C11" s="45" t="s">
        <v>22</v>
      </c>
      <c r="D11" s="45" t="s">
        <v>79</v>
      </c>
      <c r="E11" s="197">
        <v>0</v>
      </c>
      <c r="F11" s="77"/>
      <c r="G11" s="122">
        <v>0</v>
      </c>
      <c r="H11" s="122">
        <v>0</v>
      </c>
      <c r="I11" s="122">
        <v>0</v>
      </c>
      <c r="J11" s="122">
        <v>0</v>
      </c>
      <c r="K11" s="29"/>
      <c r="L11" s="48" t="str">
        <f t="shared" ref="L11:L16" si="2">IF(E11=0,"",(G11-E11)/E11)</f>
        <v/>
      </c>
      <c r="M11" s="48" t="str">
        <f t="shared" ref="M11:O16" si="3">IF(G11=0,"",(H11-G11)/G11)</f>
        <v/>
      </c>
      <c r="N11" s="48" t="str">
        <f t="shared" si="3"/>
        <v/>
      </c>
      <c r="O11" s="48" t="str">
        <f t="shared" si="3"/>
        <v/>
      </c>
      <c r="P11" s="389"/>
      <c r="Q11" s="389"/>
      <c r="R11" s="389"/>
    </row>
    <row r="12" spans="1:18" ht="14.5" x14ac:dyDescent="0.35">
      <c r="A12" s="2"/>
      <c r="B12" s="45"/>
      <c r="C12" s="40" t="s">
        <v>17</v>
      </c>
      <c r="D12" s="45" t="s">
        <v>102</v>
      </c>
      <c r="E12" s="197">
        <v>0</v>
      </c>
      <c r="F12" s="77"/>
      <c r="G12" s="122">
        <v>0</v>
      </c>
      <c r="H12" s="122">
        <v>0</v>
      </c>
      <c r="I12" s="122">
        <v>0</v>
      </c>
      <c r="J12" s="122">
        <v>0</v>
      </c>
      <c r="K12" s="29"/>
      <c r="L12" s="48" t="str">
        <f t="shared" si="2"/>
        <v/>
      </c>
      <c r="M12" s="48" t="str">
        <f t="shared" si="3"/>
        <v/>
      </c>
      <c r="N12" s="48" t="str">
        <f t="shared" si="3"/>
        <v/>
      </c>
      <c r="O12" s="48" t="str">
        <f t="shared" si="3"/>
        <v/>
      </c>
      <c r="P12" s="389"/>
      <c r="Q12" s="389"/>
      <c r="R12" s="389"/>
    </row>
    <row r="13" spans="1:18" ht="14.5" x14ac:dyDescent="0.35">
      <c r="A13" s="4"/>
      <c r="B13" s="40"/>
      <c r="C13" s="40" t="s">
        <v>18</v>
      </c>
      <c r="D13" s="40" t="s">
        <v>27</v>
      </c>
      <c r="E13" s="197">
        <v>0</v>
      </c>
      <c r="F13" s="77"/>
      <c r="G13" s="122">
        <v>0</v>
      </c>
      <c r="H13" s="122">
        <v>0</v>
      </c>
      <c r="I13" s="122">
        <v>0</v>
      </c>
      <c r="J13" s="122">
        <v>0</v>
      </c>
      <c r="K13" s="29"/>
      <c r="L13" s="48" t="str">
        <f t="shared" si="2"/>
        <v/>
      </c>
      <c r="M13" s="48" t="str">
        <f t="shared" si="3"/>
        <v/>
      </c>
      <c r="N13" s="48" t="str">
        <f t="shared" si="3"/>
        <v/>
      </c>
      <c r="O13" s="48" t="str">
        <f t="shared" si="3"/>
        <v/>
      </c>
      <c r="P13" s="389"/>
      <c r="Q13" s="389"/>
      <c r="R13" s="389"/>
    </row>
    <row r="14" spans="1:18" ht="14.5" x14ac:dyDescent="0.35">
      <c r="A14" s="2"/>
      <c r="B14" s="40"/>
      <c r="C14" s="40" t="s">
        <v>19</v>
      </c>
      <c r="D14" s="40" t="s">
        <v>80</v>
      </c>
      <c r="E14" s="197">
        <v>0</v>
      </c>
      <c r="F14" s="77"/>
      <c r="G14" s="122">
        <v>0</v>
      </c>
      <c r="H14" s="122">
        <v>0</v>
      </c>
      <c r="I14" s="122">
        <v>0</v>
      </c>
      <c r="J14" s="122">
        <v>0</v>
      </c>
      <c r="K14" s="29"/>
      <c r="L14" s="48" t="str">
        <f t="shared" si="2"/>
        <v/>
      </c>
      <c r="M14" s="48" t="str">
        <f t="shared" si="3"/>
        <v/>
      </c>
      <c r="N14" s="48" t="str">
        <f t="shared" si="3"/>
        <v/>
      </c>
      <c r="O14" s="48" t="str">
        <f t="shared" si="3"/>
        <v/>
      </c>
      <c r="P14" s="389"/>
      <c r="Q14" s="389"/>
      <c r="R14" s="389"/>
    </row>
    <row r="15" spans="1:18" ht="14.5" x14ac:dyDescent="0.35">
      <c r="A15" s="2"/>
      <c r="B15" s="40"/>
      <c r="C15" s="40" t="s">
        <v>20</v>
      </c>
      <c r="D15" s="40" t="s">
        <v>87</v>
      </c>
      <c r="E15" s="197">
        <v>0</v>
      </c>
      <c r="F15" s="77"/>
      <c r="G15" s="122">
        <v>0</v>
      </c>
      <c r="H15" s="122">
        <v>0</v>
      </c>
      <c r="I15" s="122">
        <v>0</v>
      </c>
      <c r="J15" s="122">
        <v>0</v>
      </c>
      <c r="K15" s="29"/>
      <c r="L15" s="48" t="str">
        <f t="shared" si="2"/>
        <v/>
      </c>
      <c r="M15" s="48" t="str">
        <f t="shared" si="3"/>
        <v/>
      </c>
      <c r="N15" s="48" t="str">
        <f t="shared" si="3"/>
        <v/>
      </c>
      <c r="O15" s="48" t="str">
        <f t="shared" si="3"/>
        <v/>
      </c>
      <c r="P15" s="389"/>
      <c r="Q15" s="389"/>
      <c r="R15" s="389"/>
    </row>
    <row r="16" spans="1:18" ht="14.5" x14ac:dyDescent="0.35">
      <c r="A16" s="4"/>
      <c r="B16" s="42" t="s">
        <v>29</v>
      </c>
      <c r="C16" s="40"/>
      <c r="D16" s="40"/>
      <c r="E16" s="78">
        <f>SUM(E11:E15)</f>
        <v>0</v>
      </c>
      <c r="F16" s="78"/>
      <c r="G16" s="78">
        <f>SUM(G11:G15)</f>
        <v>0</v>
      </c>
      <c r="H16" s="78">
        <f>SUM(H11:H15)</f>
        <v>0</v>
      </c>
      <c r="I16" s="78">
        <f>SUM(I11:I15)</f>
        <v>0</v>
      </c>
      <c r="J16" s="78">
        <f t="shared" ref="J16" si="4">SUM(J11:J15)</f>
        <v>0</v>
      </c>
      <c r="K16" s="28"/>
      <c r="L16" s="48" t="str">
        <f t="shared" si="2"/>
        <v/>
      </c>
      <c r="M16" s="48" t="str">
        <f t="shared" si="3"/>
        <v/>
      </c>
      <c r="N16" s="48" t="str">
        <f t="shared" si="3"/>
        <v/>
      </c>
      <c r="O16" s="48" t="str">
        <f t="shared" si="3"/>
        <v/>
      </c>
      <c r="P16" s="389"/>
      <c r="Q16" s="389"/>
      <c r="R16" s="389"/>
    </row>
    <row r="17" spans="1:18" ht="14.5" x14ac:dyDescent="0.35">
      <c r="A17" s="2"/>
      <c r="B17" s="40"/>
      <c r="C17" s="40"/>
      <c r="E17" s="77"/>
      <c r="F17" s="77"/>
      <c r="G17" s="77"/>
      <c r="H17" s="77"/>
      <c r="I17" s="77"/>
      <c r="J17" s="77"/>
      <c r="K17" s="29"/>
      <c r="L17" s="48"/>
      <c r="M17" s="48"/>
      <c r="N17" s="48"/>
      <c r="O17" s="48"/>
      <c r="P17" s="389"/>
      <c r="Q17" s="389"/>
      <c r="R17" s="389"/>
    </row>
    <row r="18" spans="1:18" ht="14.5" x14ac:dyDescent="0.35">
      <c r="A18" s="2">
        <v>3</v>
      </c>
      <c r="B18" s="420" t="s">
        <v>30</v>
      </c>
      <c r="C18" s="40" t="s">
        <v>22</v>
      </c>
      <c r="D18" s="40" t="s">
        <v>89</v>
      </c>
      <c r="E18" s="197">
        <v>0</v>
      </c>
      <c r="F18" s="77"/>
      <c r="G18" s="122">
        <v>0</v>
      </c>
      <c r="H18" s="122">
        <v>0</v>
      </c>
      <c r="I18" s="122">
        <v>0</v>
      </c>
      <c r="J18" s="122">
        <v>0</v>
      </c>
      <c r="K18" s="29"/>
      <c r="L18" s="48" t="str">
        <f t="shared" ref="L18:L24" si="5">IF(E18=0,"",(G18-E18)/E18)</f>
        <v/>
      </c>
      <c r="M18" s="48" t="str">
        <f t="shared" ref="M18:O24" si="6">IF(G18=0,"",(H18-G18)/G18)</f>
        <v/>
      </c>
      <c r="N18" s="48" t="str">
        <f t="shared" si="6"/>
        <v/>
      </c>
      <c r="O18" s="48" t="str">
        <f t="shared" si="6"/>
        <v/>
      </c>
      <c r="P18" s="389"/>
      <c r="Q18" s="389"/>
      <c r="R18" s="389"/>
    </row>
    <row r="19" spans="1:18" ht="14.5" x14ac:dyDescent="0.35">
      <c r="A19" s="2"/>
      <c r="B19" s="420"/>
      <c r="C19" s="40" t="s">
        <v>17</v>
      </c>
      <c r="D19" s="40" t="s">
        <v>88</v>
      </c>
      <c r="E19" s="197">
        <v>0</v>
      </c>
      <c r="F19" s="77"/>
      <c r="G19" s="122">
        <v>0</v>
      </c>
      <c r="H19" s="122">
        <v>0</v>
      </c>
      <c r="I19" s="122">
        <v>0</v>
      </c>
      <c r="J19" s="122">
        <v>0</v>
      </c>
      <c r="K19" s="29"/>
      <c r="L19" s="48" t="str">
        <f t="shared" si="5"/>
        <v/>
      </c>
      <c r="M19" s="48" t="str">
        <f t="shared" si="6"/>
        <v/>
      </c>
      <c r="N19" s="48" t="str">
        <f t="shared" si="6"/>
        <v/>
      </c>
      <c r="O19" s="48" t="str">
        <f t="shared" si="6"/>
        <v/>
      </c>
      <c r="P19" s="389"/>
      <c r="Q19" s="389"/>
      <c r="R19" s="389"/>
    </row>
    <row r="20" spans="1:18" ht="14.5" x14ac:dyDescent="0.35">
      <c r="A20" s="2"/>
      <c r="B20" s="420"/>
      <c r="C20" s="45" t="s">
        <v>18</v>
      </c>
      <c r="D20" s="40" t="s">
        <v>103</v>
      </c>
      <c r="E20" s="197">
        <v>0</v>
      </c>
      <c r="F20" s="77"/>
      <c r="G20" s="122">
        <v>0</v>
      </c>
      <c r="H20" s="122">
        <v>0</v>
      </c>
      <c r="I20" s="122">
        <v>0</v>
      </c>
      <c r="J20" s="122">
        <v>0</v>
      </c>
      <c r="K20" s="29"/>
      <c r="L20" s="48" t="str">
        <f t="shared" si="5"/>
        <v/>
      </c>
      <c r="M20" s="48" t="str">
        <f t="shared" si="6"/>
        <v/>
      </c>
      <c r="N20" s="48" t="str">
        <f t="shared" si="6"/>
        <v/>
      </c>
      <c r="O20" s="48" t="str">
        <f t="shared" si="6"/>
        <v/>
      </c>
      <c r="P20" s="389"/>
      <c r="Q20" s="389"/>
      <c r="R20" s="389"/>
    </row>
    <row r="21" spans="1:18" ht="14.5" x14ac:dyDescent="0.35">
      <c r="A21" s="2"/>
      <c r="B21" s="421"/>
      <c r="C21" s="40" t="s">
        <v>19</v>
      </c>
      <c r="D21" s="40" t="s">
        <v>90</v>
      </c>
      <c r="E21" s="197">
        <v>0</v>
      </c>
      <c r="F21" s="77"/>
      <c r="G21" s="122">
        <v>0</v>
      </c>
      <c r="H21" s="122">
        <v>0</v>
      </c>
      <c r="I21" s="122">
        <v>0</v>
      </c>
      <c r="J21" s="122">
        <v>0</v>
      </c>
      <c r="K21" s="29"/>
      <c r="L21" s="48" t="str">
        <f t="shared" si="5"/>
        <v/>
      </c>
      <c r="M21" s="48" t="str">
        <f t="shared" si="6"/>
        <v/>
      </c>
      <c r="N21" s="48" t="str">
        <f t="shared" si="6"/>
        <v/>
      </c>
      <c r="O21" s="48" t="str">
        <f t="shared" si="6"/>
        <v/>
      </c>
      <c r="P21" s="389"/>
      <c r="Q21" s="389"/>
      <c r="R21" s="389"/>
    </row>
    <row r="22" spans="1:18" ht="14.5" x14ac:dyDescent="0.35">
      <c r="A22" s="2"/>
      <c r="B22" s="132"/>
      <c r="C22" s="40" t="s">
        <v>20</v>
      </c>
      <c r="D22" s="40" t="s">
        <v>32</v>
      </c>
      <c r="E22" s="197">
        <v>0</v>
      </c>
      <c r="F22" s="77"/>
      <c r="G22" s="122">
        <v>0</v>
      </c>
      <c r="H22" s="122">
        <v>0</v>
      </c>
      <c r="I22" s="122">
        <v>0</v>
      </c>
      <c r="J22" s="122">
        <v>0</v>
      </c>
      <c r="K22" s="29"/>
      <c r="L22" s="48" t="str">
        <f t="shared" si="5"/>
        <v/>
      </c>
      <c r="M22" s="48" t="str">
        <f t="shared" si="6"/>
        <v/>
      </c>
      <c r="N22" s="48" t="str">
        <f t="shared" si="6"/>
        <v/>
      </c>
      <c r="O22" s="48" t="str">
        <f t="shared" si="6"/>
        <v/>
      </c>
      <c r="P22" s="389"/>
      <c r="Q22" s="389"/>
      <c r="R22" s="389"/>
    </row>
    <row r="23" spans="1:18" ht="14.5" x14ac:dyDescent="0.35">
      <c r="A23" s="2"/>
      <c r="B23" s="40"/>
      <c r="C23" s="40" t="s">
        <v>23</v>
      </c>
      <c r="D23" s="40" t="s">
        <v>345</v>
      </c>
      <c r="E23" s="197">
        <v>0</v>
      </c>
      <c r="F23" s="77"/>
      <c r="G23" s="122">
        <v>0</v>
      </c>
      <c r="H23" s="122">
        <v>0</v>
      </c>
      <c r="I23" s="122">
        <v>0</v>
      </c>
      <c r="J23" s="122">
        <v>0</v>
      </c>
      <c r="K23" s="29"/>
      <c r="L23" s="48" t="str">
        <f t="shared" si="5"/>
        <v/>
      </c>
      <c r="M23" s="48" t="str">
        <f t="shared" si="6"/>
        <v/>
      </c>
      <c r="N23" s="48" t="str">
        <f t="shared" si="6"/>
        <v/>
      </c>
      <c r="O23" s="48" t="str">
        <f t="shared" si="6"/>
        <v/>
      </c>
      <c r="P23" s="389"/>
      <c r="Q23" s="389"/>
      <c r="R23" s="389"/>
    </row>
    <row r="24" spans="1:18" ht="14.5" x14ac:dyDescent="0.35">
      <c r="A24" s="2"/>
      <c r="B24" s="40"/>
      <c r="C24" s="40" t="s">
        <v>24</v>
      </c>
      <c r="D24" s="40" t="s">
        <v>105</v>
      </c>
      <c r="E24" s="197">
        <v>0</v>
      </c>
      <c r="F24" s="77"/>
      <c r="G24" s="122">
        <v>0</v>
      </c>
      <c r="H24" s="122">
        <v>0</v>
      </c>
      <c r="I24" s="122">
        <v>0</v>
      </c>
      <c r="J24" s="122">
        <v>0</v>
      </c>
      <c r="K24" s="29"/>
      <c r="L24" s="48" t="str">
        <f t="shared" si="5"/>
        <v/>
      </c>
      <c r="M24" s="48" t="str">
        <f t="shared" si="6"/>
        <v/>
      </c>
      <c r="N24" s="48" t="str">
        <f t="shared" si="6"/>
        <v/>
      </c>
      <c r="O24" s="48" t="str">
        <f t="shared" si="6"/>
        <v/>
      </c>
      <c r="P24" s="389"/>
      <c r="Q24" s="389"/>
      <c r="R24" s="389"/>
    </row>
    <row r="25" spans="1:18" ht="14.5" x14ac:dyDescent="0.35">
      <c r="A25" s="2"/>
      <c r="B25" s="40"/>
      <c r="C25" s="40" t="s">
        <v>25</v>
      </c>
      <c r="D25" s="40" t="s">
        <v>182</v>
      </c>
      <c r="E25" s="197">
        <v>0</v>
      </c>
      <c r="F25" s="77"/>
      <c r="G25" s="122">
        <v>0</v>
      </c>
      <c r="H25" s="122">
        <v>0</v>
      </c>
      <c r="I25" s="122">
        <v>0</v>
      </c>
      <c r="J25" s="122">
        <v>0</v>
      </c>
      <c r="K25" s="29"/>
      <c r="L25" s="48"/>
      <c r="M25" s="48"/>
      <c r="N25" s="48"/>
      <c r="O25" s="48"/>
      <c r="P25" s="389"/>
      <c r="Q25" s="389"/>
      <c r="R25" s="389"/>
    </row>
    <row r="26" spans="1:18" ht="14.5" x14ac:dyDescent="0.35">
      <c r="A26" s="2"/>
      <c r="B26" s="40"/>
      <c r="C26" s="40" t="s">
        <v>183</v>
      </c>
      <c r="D26" s="45" t="s">
        <v>107</v>
      </c>
      <c r="E26" s="197">
        <v>0</v>
      </c>
      <c r="F26" s="77"/>
      <c r="G26" s="122">
        <v>0</v>
      </c>
      <c r="H26" s="122">
        <v>0</v>
      </c>
      <c r="I26" s="122">
        <v>0</v>
      </c>
      <c r="J26" s="122">
        <v>0</v>
      </c>
      <c r="K26" s="29"/>
      <c r="L26" s="48" t="str">
        <f>IF(E26=0,"",(G26-E26)/E26)</f>
        <v/>
      </c>
      <c r="M26" s="48" t="str">
        <f t="shared" ref="M26:O27" si="7">IF(G26=0,"",(H26-G26)/G26)</f>
        <v/>
      </c>
      <c r="N26" s="48" t="str">
        <f t="shared" si="7"/>
        <v/>
      </c>
      <c r="O26" s="48" t="str">
        <f t="shared" si="7"/>
        <v/>
      </c>
      <c r="P26" s="389"/>
      <c r="Q26" s="389"/>
      <c r="R26" s="389"/>
    </row>
    <row r="27" spans="1:18" ht="14.5" x14ac:dyDescent="0.35">
      <c r="A27" s="2"/>
      <c r="B27" s="42" t="s">
        <v>34</v>
      </c>
      <c r="C27" s="42"/>
      <c r="D27" s="42"/>
      <c r="E27" s="78">
        <f>SUM(E18:E26)</f>
        <v>0</v>
      </c>
      <c r="F27" s="78"/>
      <c r="G27" s="78">
        <f>SUM(G18:G26)</f>
        <v>0</v>
      </c>
      <c r="H27" s="78">
        <f>SUM(H18:H26)</f>
        <v>0</v>
      </c>
      <c r="I27" s="78">
        <f>SUM(I18:I26)</f>
        <v>0</v>
      </c>
      <c r="J27" s="78">
        <f t="shared" ref="J27" si="8">SUM(J18:J26)</f>
        <v>0</v>
      </c>
      <c r="K27" s="28"/>
      <c r="L27" s="48" t="str">
        <f>IF(E27=0,"",(G27-E27)/E27)</f>
        <v/>
      </c>
      <c r="M27" s="48" t="str">
        <f t="shared" si="7"/>
        <v/>
      </c>
      <c r="N27" s="48" t="str">
        <f t="shared" si="7"/>
        <v/>
      </c>
      <c r="O27" s="48" t="str">
        <f t="shared" si="7"/>
        <v/>
      </c>
      <c r="P27" s="389"/>
      <c r="Q27" s="389"/>
      <c r="R27" s="389"/>
    </row>
    <row r="28" spans="1:18" ht="14.5" x14ac:dyDescent="0.35">
      <c r="A28" s="2"/>
      <c r="B28" s="42"/>
      <c r="C28" s="42"/>
      <c r="D28" s="42"/>
      <c r="E28" s="78"/>
      <c r="F28" s="78"/>
      <c r="G28" s="78"/>
      <c r="H28" s="78"/>
      <c r="I28" s="78"/>
      <c r="J28" s="78"/>
      <c r="K28" s="28"/>
      <c r="L28" s="48"/>
      <c r="M28" s="48"/>
      <c r="N28" s="48"/>
      <c r="O28" s="48"/>
      <c r="P28" s="389"/>
      <c r="Q28" s="389"/>
      <c r="R28" s="389"/>
    </row>
    <row r="29" spans="1:18" ht="14.5" x14ac:dyDescent="0.35">
      <c r="A29" s="2"/>
      <c r="B29" s="42" t="s">
        <v>97</v>
      </c>
      <c r="C29" s="42"/>
      <c r="D29" s="42"/>
      <c r="E29" s="197">
        <v>0</v>
      </c>
      <c r="F29" s="77"/>
      <c r="G29" s="122">
        <v>0</v>
      </c>
      <c r="H29" s="122">
        <v>0</v>
      </c>
      <c r="I29" s="122">
        <v>0</v>
      </c>
      <c r="J29" s="122">
        <v>0</v>
      </c>
      <c r="K29" s="28"/>
      <c r="L29" s="48" t="str">
        <f>IF(E29=0,"",(G29-E29)/E29)</f>
        <v/>
      </c>
      <c r="M29" s="48" t="str">
        <f t="shared" ref="M29:O30" si="9">IF(G29=0,"",(H29-G29)/G29)</f>
        <v/>
      </c>
      <c r="N29" s="48" t="str">
        <f t="shared" si="9"/>
        <v/>
      </c>
      <c r="O29" s="48" t="str">
        <f t="shared" si="9"/>
        <v/>
      </c>
      <c r="P29" s="389"/>
      <c r="Q29" s="389"/>
      <c r="R29" s="389"/>
    </row>
    <row r="30" spans="1:18" s="210" customFormat="1" ht="32.25" customHeight="1" x14ac:dyDescent="0.35">
      <c r="A30" s="207"/>
      <c r="B30" s="208" t="s">
        <v>35</v>
      </c>
      <c r="C30" s="211"/>
      <c r="D30" s="211"/>
      <c r="E30" s="212">
        <f>E16-E27+E29</f>
        <v>0</v>
      </c>
      <c r="F30" s="212"/>
      <c r="G30" s="212">
        <f t="shared" ref="G30:J30" si="10">G16-G27+G29</f>
        <v>0</v>
      </c>
      <c r="H30" s="212">
        <f t="shared" si="10"/>
        <v>0</v>
      </c>
      <c r="I30" s="212">
        <f t="shared" si="10"/>
        <v>0</v>
      </c>
      <c r="J30" s="212">
        <f t="shared" si="10"/>
        <v>0</v>
      </c>
      <c r="K30" s="211"/>
      <c r="L30" s="209" t="str">
        <f>IF(E30=0,"",(G30-E30)/E30)</f>
        <v/>
      </c>
      <c r="M30" s="209" t="str">
        <f t="shared" si="9"/>
        <v/>
      </c>
      <c r="N30" s="209" t="str">
        <f t="shared" si="9"/>
        <v/>
      </c>
      <c r="O30" s="209" t="str">
        <f t="shared" si="9"/>
        <v/>
      </c>
      <c r="P30" s="389"/>
      <c r="Q30" s="389"/>
      <c r="R30" s="389"/>
    </row>
    <row r="31" spans="1:18" ht="15" thickBot="1" x14ac:dyDescent="0.4">
      <c r="A31" s="4"/>
      <c r="B31" s="40"/>
      <c r="C31" s="40"/>
      <c r="D31" s="40"/>
      <c r="E31" s="75"/>
      <c r="F31" s="75"/>
      <c r="G31" s="75"/>
      <c r="H31" s="75"/>
      <c r="I31" s="75"/>
      <c r="J31" s="75"/>
      <c r="K31" s="29"/>
      <c r="L31" s="48"/>
      <c r="M31" s="48"/>
      <c r="N31" s="48"/>
      <c r="O31" s="48"/>
      <c r="P31" s="389"/>
      <c r="Q31" s="389"/>
      <c r="R31" s="389"/>
    </row>
    <row r="32" spans="1:18" ht="15" thickBot="1" x14ac:dyDescent="0.4">
      <c r="A32" s="4"/>
      <c r="B32" s="42" t="s">
        <v>36</v>
      </c>
      <c r="C32" s="40"/>
      <c r="D32" s="40"/>
      <c r="E32" s="73">
        <f>E9+E30</f>
        <v>0</v>
      </c>
      <c r="F32" s="74"/>
      <c r="G32" s="73">
        <f t="shared" ref="G32:J32" si="11">G9+G30</f>
        <v>0</v>
      </c>
      <c r="H32" s="73">
        <f t="shared" si="11"/>
        <v>0</v>
      </c>
      <c r="I32" s="73">
        <f t="shared" si="11"/>
        <v>0</v>
      </c>
      <c r="J32" s="73">
        <f t="shared" si="11"/>
        <v>0</v>
      </c>
      <c r="K32" s="50"/>
      <c r="L32" s="48" t="str">
        <f>IF(E32=0,"",(G32-E32)/E32)</f>
        <v/>
      </c>
      <c r="M32" s="48" t="str">
        <f>IF(G32=0,"",(H32-G32)/G32)</f>
        <v/>
      </c>
      <c r="N32" s="48" t="str">
        <f>IF(H32=0,"",(I32-H32)/H32)</f>
        <v/>
      </c>
      <c r="O32" s="48" t="str">
        <f>IF(I32=0,"",(J32-I32)/I32)</f>
        <v/>
      </c>
      <c r="P32" s="389"/>
      <c r="Q32" s="389"/>
      <c r="R32" s="389"/>
    </row>
    <row r="33" spans="1:18" ht="14.5" x14ac:dyDescent="0.35">
      <c r="A33" s="4"/>
      <c r="B33" s="40"/>
      <c r="C33" s="40"/>
      <c r="D33" s="40"/>
      <c r="E33" s="75"/>
      <c r="F33" s="75"/>
      <c r="G33" s="75"/>
      <c r="H33" s="75"/>
      <c r="I33" s="75"/>
      <c r="J33" s="75"/>
      <c r="K33" s="29"/>
      <c r="L33" s="48"/>
      <c r="M33" s="48"/>
      <c r="N33" s="48"/>
      <c r="O33" s="48"/>
      <c r="P33" s="389"/>
      <c r="Q33" s="389"/>
      <c r="R33" s="389"/>
    </row>
    <row r="34" spans="1:18" ht="14.5" x14ac:dyDescent="0.35">
      <c r="A34" s="2">
        <v>4</v>
      </c>
      <c r="B34" s="420" t="s">
        <v>37</v>
      </c>
      <c r="C34" s="40" t="s">
        <v>22</v>
      </c>
      <c r="D34" s="96" t="s">
        <v>104</v>
      </c>
      <c r="E34" s="197">
        <v>0</v>
      </c>
      <c r="F34" s="77"/>
      <c r="G34" s="122">
        <v>0</v>
      </c>
      <c r="H34" s="122">
        <v>0</v>
      </c>
      <c r="I34" s="122">
        <v>0</v>
      </c>
      <c r="J34" s="122">
        <v>0</v>
      </c>
      <c r="K34" s="29"/>
      <c r="L34" s="48" t="str">
        <f>IF(E34=0,"",(G34-E34)/E34)</f>
        <v/>
      </c>
      <c r="M34" s="48" t="str">
        <f t="shared" ref="M34:O38" si="12">IF(G34=0,"",(H34-G34)/G34)</f>
        <v/>
      </c>
      <c r="N34" s="48" t="str">
        <f t="shared" si="12"/>
        <v/>
      </c>
      <c r="O34" s="48" t="str">
        <f t="shared" si="12"/>
        <v/>
      </c>
      <c r="P34" s="389"/>
      <c r="Q34" s="389"/>
      <c r="R34" s="389"/>
    </row>
    <row r="35" spans="1:18" ht="14.5" x14ac:dyDescent="0.35">
      <c r="A35" s="4"/>
      <c r="B35" s="421"/>
      <c r="C35" s="40" t="s">
        <v>17</v>
      </c>
      <c r="D35" s="40" t="s">
        <v>89</v>
      </c>
      <c r="E35" s="197">
        <v>0</v>
      </c>
      <c r="F35" s="77"/>
      <c r="G35" s="122">
        <v>0</v>
      </c>
      <c r="H35" s="122">
        <v>0</v>
      </c>
      <c r="I35" s="122">
        <v>0</v>
      </c>
      <c r="J35" s="122">
        <v>0</v>
      </c>
      <c r="K35" s="29"/>
      <c r="L35" s="48" t="str">
        <f>IF(E35=0,"",(G35-E35)/E35)</f>
        <v/>
      </c>
      <c r="M35" s="48" t="str">
        <f t="shared" si="12"/>
        <v/>
      </c>
      <c r="N35" s="48" t="str">
        <f t="shared" si="12"/>
        <v/>
      </c>
      <c r="O35" s="48" t="str">
        <f t="shared" si="12"/>
        <v/>
      </c>
      <c r="P35" s="389"/>
      <c r="Q35" s="389"/>
      <c r="R35" s="389"/>
    </row>
    <row r="36" spans="1:18" ht="14.5" x14ac:dyDescent="0.35">
      <c r="A36" s="4"/>
      <c r="B36" s="421"/>
      <c r="C36" s="40" t="s">
        <v>18</v>
      </c>
      <c r="D36" s="96" t="s">
        <v>103</v>
      </c>
      <c r="E36" s="197">
        <v>0</v>
      </c>
      <c r="F36" s="77"/>
      <c r="G36" s="122">
        <v>0</v>
      </c>
      <c r="H36" s="122">
        <v>0</v>
      </c>
      <c r="I36" s="122">
        <v>0</v>
      </c>
      <c r="J36" s="122">
        <v>0</v>
      </c>
      <c r="K36" s="29"/>
      <c r="L36" s="48" t="str">
        <f>IF(E36=0,"",(G36-E36)/E36)</f>
        <v/>
      </c>
      <c r="M36" s="48" t="str">
        <f t="shared" si="12"/>
        <v/>
      </c>
      <c r="N36" s="48" t="str">
        <f t="shared" si="12"/>
        <v/>
      </c>
      <c r="O36" s="48" t="str">
        <f t="shared" si="12"/>
        <v/>
      </c>
      <c r="P36" s="389"/>
      <c r="Q36" s="389"/>
      <c r="R36" s="389"/>
    </row>
    <row r="37" spans="1:18" ht="14.5" x14ac:dyDescent="0.35">
      <c r="A37" s="4"/>
      <c r="B37" s="421"/>
      <c r="C37" s="40" t="s">
        <v>19</v>
      </c>
      <c r="D37" s="40" t="s">
        <v>91</v>
      </c>
      <c r="E37" s="197">
        <v>0</v>
      </c>
      <c r="F37" s="77"/>
      <c r="G37" s="122">
        <v>0</v>
      </c>
      <c r="H37" s="122">
        <v>0</v>
      </c>
      <c r="I37" s="122">
        <v>0</v>
      </c>
      <c r="J37" s="122">
        <v>0</v>
      </c>
      <c r="K37" s="29"/>
      <c r="L37" s="48" t="str">
        <f>IF(E37=0,"",(G37-E37)/E37)</f>
        <v/>
      </c>
      <c r="M37" s="48" t="str">
        <f t="shared" si="12"/>
        <v/>
      </c>
      <c r="N37" s="48" t="str">
        <f t="shared" si="12"/>
        <v/>
      </c>
      <c r="O37" s="48" t="str">
        <f t="shared" si="12"/>
        <v/>
      </c>
      <c r="P37" s="389"/>
      <c r="Q37" s="389"/>
      <c r="R37" s="389"/>
    </row>
    <row r="38" spans="1:18" ht="14.5" x14ac:dyDescent="0.35">
      <c r="A38" s="4"/>
      <c r="B38" s="421"/>
      <c r="C38" s="40" t="s">
        <v>20</v>
      </c>
      <c r="D38" s="40" t="s">
        <v>105</v>
      </c>
      <c r="E38" s="197">
        <v>0</v>
      </c>
      <c r="F38" s="77"/>
      <c r="G38" s="122">
        <v>0</v>
      </c>
      <c r="H38" s="122">
        <v>0</v>
      </c>
      <c r="I38" s="122">
        <v>0</v>
      </c>
      <c r="J38" s="122">
        <v>0</v>
      </c>
      <c r="K38" s="29"/>
      <c r="L38" s="48" t="str">
        <f>IF(E38=0,"",(G38-E38)/E38)</f>
        <v/>
      </c>
      <c r="M38" s="48" t="str">
        <f t="shared" si="12"/>
        <v/>
      </c>
      <c r="N38" s="48" t="str">
        <f t="shared" si="12"/>
        <v/>
      </c>
      <c r="O38" s="48" t="str">
        <f t="shared" si="12"/>
        <v/>
      </c>
      <c r="P38" s="389"/>
      <c r="Q38" s="389"/>
      <c r="R38" s="389"/>
    </row>
    <row r="39" spans="1:18" ht="14.5" x14ac:dyDescent="0.35">
      <c r="A39" s="4"/>
      <c r="B39" s="421"/>
      <c r="C39" s="96" t="s">
        <v>23</v>
      </c>
      <c r="D39" s="40" t="s">
        <v>182</v>
      </c>
      <c r="E39" s="197">
        <v>0</v>
      </c>
      <c r="F39" s="77"/>
      <c r="G39" s="122">
        <v>0</v>
      </c>
      <c r="H39" s="122">
        <v>0</v>
      </c>
      <c r="I39" s="122">
        <v>0</v>
      </c>
      <c r="J39" s="122">
        <v>0</v>
      </c>
      <c r="K39" s="29"/>
      <c r="L39" s="48"/>
      <c r="M39" s="48"/>
      <c r="N39" s="48"/>
      <c r="O39" s="48"/>
      <c r="P39" s="389"/>
      <c r="Q39" s="389"/>
      <c r="R39" s="389"/>
    </row>
    <row r="40" spans="1:18" ht="14.5" x14ac:dyDescent="0.35">
      <c r="A40" s="4"/>
      <c r="B40" s="421"/>
      <c r="C40" s="96" t="s">
        <v>24</v>
      </c>
      <c r="D40" s="40" t="s">
        <v>106</v>
      </c>
      <c r="E40" s="197">
        <v>0</v>
      </c>
      <c r="F40" s="77"/>
      <c r="G40" s="122">
        <v>0</v>
      </c>
      <c r="H40" s="122">
        <v>0</v>
      </c>
      <c r="I40" s="122">
        <v>0</v>
      </c>
      <c r="J40" s="122">
        <v>0</v>
      </c>
      <c r="K40" s="29"/>
      <c r="L40" s="48" t="str">
        <f t="shared" ref="L40:L45" si="13">IF(E40=0,"",(G40-E40)/E40)</f>
        <v/>
      </c>
      <c r="M40" s="48" t="str">
        <f t="shared" ref="M40:O45" si="14">IF(G40=0,"",(H40-G40)/G40)</f>
        <v/>
      </c>
      <c r="N40" s="48" t="str">
        <f t="shared" si="14"/>
        <v/>
      </c>
      <c r="O40" s="48" t="str">
        <f t="shared" si="14"/>
        <v/>
      </c>
      <c r="P40" s="389"/>
      <c r="Q40" s="389"/>
      <c r="R40" s="389"/>
    </row>
    <row r="41" spans="1:18" ht="14.5" x14ac:dyDescent="0.35">
      <c r="A41" s="4"/>
      <c r="B41" s="421"/>
      <c r="C41" s="96" t="s">
        <v>25</v>
      </c>
      <c r="D41" s="40" t="s">
        <v>33</v>
      </c>
      <c r="E41" s="197">
        <v>0</v>
      </c>
      <c r="F41" s="77"/>
      <c r="G41" s="122">
        <v>0</v>
      </c>
      <c r="H41" s="122">
        <v>0</v>
      </c>
      <c r="I41" s="122">
        <v>0</v>
      </c>
      <c r="J41" s="122">
        <v>0</v>
      </c>
      <c r="K41" s="29"/>
      <c r="L41" s="48" t="str">
        <f t="shared" si="13"/>
        <v/>
      </c>
      <c r="M41" s="48" t="str">
        <f t="shared" si="14"/>
        <v/>
      </c>
      <c r="N41" s="48" t="str">
        <f t="shared" si="14"/>
        <v/>
      </c>
      <c r="O41" s="48" t="str">
        <f t="shared" si="14"/>
        <v/>
      </c>
      <c r="P41" s="389"/>
      <c r="Q41" s="389"/>
      <c r="R41" s="389"/>
    </row>
    <row r="42" spans="1:18" s="217" customFormat="1" ht="30.75" customHeight="1" x14ac:dyDescent="0.25">
      <c r="A42" s="213"/>
      <c r="B42" s="214" t="s">
        <v>38</v>
      </c>
      <c r="C42" s="204"/>
      <c r="D42" s="204"/>
      <c r="E42" s="215">
        <f>SUM(E34:E41)</f>
        <v>0</v>
      </c>
      <c r="F42" s="215"/>
      <c r="G42" s="215">
        <f>SUM(G34:G41)</f>
        <v>0</v>
      </c>
      <c r="H42" s="215">
        <f>SUM(H34:H41)</f>
        <v>0</v>
      </c>
      <c r="I42" s="215">
        <f>SUM(I34:I41)</f>
        <v>0</v>
      </c>
      <c r="J42" s="215">
        <f t="shared" ref="J42" si="15">SUM(J34:J41)</f>
        <v>0</v>
      </c>
      <c r="K42" s="214"/>
      <c r="L42" s="216" t="str">
        <f t="shared" si="13"/>
        <v/>
      </c>
      <c r="M42" s="216" t="str">
        <f t="shared" si="14"/>
        <v/>
      </c>
      <c r="N42" s="216" t="str">
        <f t="shared" si="14"/>
        <v/>
      </c>
      <c r="O42" s="216" t="str">
        <f t="shared" si="14"/>
        <v/>
      </c>
      <c r="P42" s="390"/>
      <c r="Q42" s="390"/>
      <c r="R42" s="390"/>
    </row>
    <row r="43" spans="1:18" ht="14.5" x14ac:dyDescent="0.35">
      <c r="A43" s="2">
        <v>5</v>
      </c>
      <c r="B43" s="40" t="s">
        <v>39</v>
      </c>
      <c r="C43" s="40" t="s">
        <v>22</v>
      </c>
      <c r="D43" s="40" t="s">
        <v>100</v>
      </c>
      <c r="E43" s="197">
        <v>0</v>
      </c>
      <c r="F43" s="77"/>
      <c r="G43" s="122">
        <v>0</v>
      </c>
      <c r="H43" s="122">
        <v>0</v>
      </c>
      <c r="I43" s="122">
        <v>0</v>
      </c>
      <c r="J43" s="122">
        <v>0</v>
      </c>
      <c r="K43" s="29"/>
      <c r="L43" s="48" t="str">
        <f t="shared" si="13"/>
        <v/>
      </c>
      <c r="M43" s="48" t="str">
        <f t="shared" si="14"/>
        <v/>
      </c>
      <c r="N43" s="48" t="str">
        <f t="shared" si="14"/>
        <v/>
      </c>
      <c r="O43" s="48" t="str">
        <f t="shared" si="14"/>
        <v/>
      </c>
      <c r="P43" s="389"/>
      <c r="Q43" s="389"/>
      <c r="R43" s="389"/>
    </row>
    <row r="44" spans="1:18" ht="14.5" x14ac:dyDescent="0.35">
      <c r="A44" s="4"/>
      <c r="B44" s="40"/>
      <c r="C44" s="40" t="s">
        <v>17</v>
      </c>
      <c r="D44" s="40" t="s">
        <v>21</v>
      </c>
      <c r="E44" s="197">
        <v>0</v>
      </c>
      <c r="F44" s="77"/>
      <c r="G44" s="122">
        <v>0</v>
      </c>
      <c r="H44" s="122">
        <v>0</v>
      </c>
      <c r="I44" s="122">
        <v>0</v>
      </c>
      <c r="J44" s="122">
        <v>0</v>
      </c>
      <c r="K44" s="29"/>
      <c r="L44" s="48" t="str">
        <f t="shared" si="13"/>
        <v/>
      </c>
      <c r="M44" s="48" t="str">
        <f t="shared" si="14"/>
        <v/>
      </c>
      <c r="N44" s="48" t="str">
        <f t="shared" si="14"/>
        <v/>
      </c>
      <c r="O44" s="48" t="str">
        <f t="shared" si="14"/>
        <v/>
      </c>
      <c r="P44" s="389"/>
      <c r="Q44" s="389"/>
      <c r="R44" s="389"/>
    </row>
    <row r="45" spans="1:18" ht="14.5" x14ac:dyDescent="0.35">
      <c r="A45" s="4"/>
      <c r="B45" s="42" t="s">
        <v>40</v>
      </c>
      <c r="C45" s="40"/>
      <c r="D45" s="40"/>
      <c r="E45" s="78">
        <f>SUM(E43:E44)</f>
        <v>0</v>
      </c>
      <c r="F45" s="78"/>
      <c r="G45" s="78">
        <f>SUM(G43:G44)</f>
        <v>0</v>
      </c>
      <c r="H45" s="78">
        <f>SUM(H43:H44)</f>
        <v>0</v>
      </c>
      <c r="I45" s="78">
        <f>SUM(I43:I44)</f>
        <v>0</v>
      </c>
      <c r="J45" s="78">
        <f t="shared" ref="J45" si="16">SUM(J43:J44)</f>
        <v>0</v>
      </c>
      <c r="K45" s="28"/>
      <c r="L45" s="48" t="str">
        <f t="shared" si="13"/>
        <v/>
      </c>
      <c r="M45" s="48" t="str">
        <f t="shared" si="14"/>
        <v/>
      </c>
      <c r="N45" s="48" t="str">
        <f t="shared" si="14"/>
        <v/>
      </c>
      <c r="O45" s="48" t="str">
        <f t="shared" si="14"/>
        <v/>
      </c>
      <c r="P45" s="389"/>
      <c r="Q45" s="389"/>
      <c r="R45" s="389"/>
    </row>
    <row r="46" spans="1:18" ht="14.5" x14ac:dyDescent="0.35">
      <c r="A46" s="4"/>
      <c r="B46" s="42"/>
      <c r="C46" s="42"/>
      <c r="D46" s="42"/>
      <c r="E46" s="77"/>
      <c r="F46" s="77"/>
      <c r="G46" s="77"/>
      <c r="H46" s="77"/>
      <c r="I46" s="77"/>
      <c r="J46" s="77"/>
      <c r="K46" s="29"/>
      <c r="L46" s="48"/>
      <c r="M46" s="48"/>
      <c r="N46" s="48"/>
      <c r="O46" s="48"/>
      <c r="P46" s="389"/>
      <c r="Q46" s="389"/>
      <c r="R46" s="389"/>
    </row>
    <row r="47" spans="1:18" ht="15" thickBot="1" x14ac:dyDescent="0.4">
      <c r="A47" s="4"/>
      <c r="B47" s="42" t="s">
        <v>81</v>
      </c>
      <c r="C47" s="40"/>
      <c r="D47" s="40"/>
      <c r="E47" s="93">
        <f>E32-E42-E45</f>
        <v>0</v>
      </c>
      <c r="F47" s="74"/>
      <c r="G47" s="93">
        <f t="shared" ref="G47:J47" si="17">G32-G42-G45</f>
        <v>0</v>
      </c>
      <c r="H47" s="93">
        <f t="shared" si="17"/>
        <v>0</v>
      </c>
      <c r="I47" s="93">
        <f t="shared" si="17"/>
        <v>0</v>
      </c>
      <c r="J47" s="93">
        <f t="shared" si="17"/>
        <v>0</v>
      </c>
      <c r="K47" s="28"/>
      <c r="L47" s="48" t="str">
        <f>IF(E47=0,"",(G47-E47)/E47)</f>
        <v/>
      </c>
      <c r="M47" s="48" t="str">
        <f>IF(G47=0,"",(H47-G47)/G47)</f>
        <v/>
      </c>
      <c r="N47" s="48" t="str">
        <f>IF(H47=0,"",(I47-H47)/H47)</f>
        <v/>
      </c>
      <c r="O47" s="48" t="str">
        <f>IF(I47=0,"",(J47-I47)/I47)</f>
        <v/>
      </c>
      <c r="P47" s="389"/>
      <c r="Q47" s="389"/>
      <c r="R47" s="389"/>
    </row>
    <row r="48" spans="1:18" ht="15" thickTop="1" x14ac:dyDescent="0.35">
      <c r="A48" s="4"/>
      <c r="B48" s="40"/>
      <c r="C48" s="40"/>
      <c r="D48" s="40"/>
      <c r="E48" s="75"/>
      <c r="F48" s="75"/>
      <c r="G48" s="75"/>
      <c r="H48" s="75"/>
      <c r="I48" s="75"/>
      <c r="J48" s="75"/>
      <c r="K48" s="29"/>
      <c r="L48" s="48"/>
      <c r="M48" s="48"/>
      <c r="N48" s="48"/>
      <c r="O48" s="48"/>
      <c r="P48" s="389"/>
      <c r="Q48" s="389"/>
      <c r="R48" s="389"/>
    </row>
    <row r="49" spans="1:18" ht="14.5" x14ac:dyDescent="0.35">
      <c r="A49" s="2">
        <v>9</v>
      </c>
      <c r="B49" s="40" t="s">
        <v>82</v>
      </c>
      <c r="C49" s="40" t="s">
        <v>22</v>
      </c>
      <c r="D49" s="45" t="s">
        <v>83</v>
      </c>
      <c r="E49" s="197">
        <v>0</v>
      </c>
      <c r="F49" s="77"/>
      <c r="G49" s="122">
        <v>0</v>
      </c>
      <c r="H49" s="122">
        <v>0</v>
      </c>
      <c r="I49" s="122">
        <v>0</v>
      </c>
      <c r="J49" s="122">
        <v>0</v>
      </c>
      <c r="K49" s="29"/>
      <c r="L49" s="48" t="str">
        <f>IF(E49=0,"",(G49-E49)/E49)</f>
        <v/>
      </c>
      <c r="M49" s="48" t="str">
        <f t="shared" ref="M49:O50" si="18">IF(G49=0,"",(H49-G49)/G49)</f>
        <v/>
      </c>
      <c r="N49" s="48" t="str">
        <f t="shared" si="18"/>
        <v/>
      </c>
      <c r="O49" s="48" t="str">
        <f t="shared" si="18"/>
        <v/>
      </c>
      <c r="P49" s="389"/>
      <c r="Q49" s="389"/>
      <c r="R49" s="389"/>
    </row>
    <row r="50" spans="1:18" ht="14.5" x14ac:dyDescent="0.35">
      <c r="A50" s="4"/>
      <c r="B50" s="40"/>
      <c r="C50" s="40" t="s">
        <v>17</v>
      </c>
      <c r="D50" s="45" t="s">
        <v>84</v>
      </c>
      <c r="E50" s="197">
        <v>0</v>
      </c>
      <c r="F50" s="77"/>
      <c r="G50" s="122">
        <v>0</v>
      </c>
      <c r="H50" s="122">
        <v>0</v>
      </c>
      <c r="I50" s="122">
        <v>0</v>
      </c>
      <c r="J50" s="122">
        <v>0</v>
      </c>
      <c r="K50" s="29"/>
      <c r="L50" s="48" t="str">
        <f>IF(E50=0,"",(G50-E50)/E50)</f>
        <v/>
      </c>
      <c r="M50" s="48" t="str">
        <f t="shared" si="18"/>
        <v/>
      </c>
      <c r="N50" s="48" t="str">
        <f t="shared" si="18"/>
        <v/>
      </c>
      <c r="O50" s="48" t="str">
        <f t="shared" si="18"/>
        <v/>
      </c>
      <c r="P50" s="389"/>
      <c r="Q50" s="389"/>
      <c r="R50" s="389"/>
    </row>
    <row r="51" spans="1:18" ht="14.5" x14ac:dyDescent="0.35">
      <c r="A51" s="4"/>
      <c r="B51" s="40"/>
      <c r="C51" s="40"/>
      <c r="D51" s="45"/>
      <c r="E51" s="90"/>
      <c r="F51" s="91"/>
      <c r="G51" s="90"/>
      <c r="H51" s="90"/>
      <c r="I51" s="90"/>
      <c r="J51" s="90"/>
      <c r="K51" s="29"/>
      <c r="L51" s="48"/>
      <c r="M51" s="48"/>
      <c r="N51" s="48"/>
      <c r="O51" s="48"/>
      <c r="P51" s="389"/>
      <c r="Q51" s="389"/>
      <c r="R51" s="389"/>
    </row>
    <row r="52" spans="1:18" ht="14.5" x14ac:dyDescent="0.35">
      <c r="A52" s="4">
        <v>10</v>
      </c>
      <c r="B52" s="40" t="s">
        <v>85</v>
      </c>
      <c r="C52" s="40" t="s">
        <v>22</v>
      </c>
      <c r="D52" s="45" t="s">
        <v>86</v>
      </c>
      <c r="E52" s="394">
        <v>0</v>
      </c>
      <c r="F52" s="77"/>
      <c r="G52" s="395">
        <v>0</v>
      </c>
      <c r="H52" s="395">
        <v>0</v>
      </c>
      <c r="I52" s="395">
        <v>0</v>
      </c>
      <c r="J52" s="395">
        <v>0</v>
      </c>
      <c r="K52" s="92"/>
      <c r="L52" s="48" t="str">
        <f>IF(E52=0,"",(G52-E52)/E52)</f>
        <v/>
      </c>
      <c r="M52" s="48" t="str">
        <f t="shared" ref="M52:O53" si="19">IF(G52=0,"",(H52-G52)/G52)</f>
        <v/>
      </c>
      <c r="N52" s="48" t="str">
        <f t="shared" si="19"/>
        <v/>
      </c>
      <c r="O52" s="48" t="str">
        <f t="shared" si="19"/>
        <v/>
      </c>
      <c r="P52" s="389"/>
      <c r="Q52" s="389"/>
      <c r="R52" s="389"/>
    </row>
    <row r="53" spans="1:18" ht="14.5" x14ac:dyDescent="0.35">
      <c r="A53" s="4"/>
      <c r="B53" s="40"/>
      <c r="C53" s="40" t="s">
        <v>17</v>
      </c>
      <c r="D53" s="40" t="s">
        <v>41</v>
      </c>
      <c r="E53" s="197">
        <v>0</v>
      </c>
      <c r="F53" s="77"/>
      <c r="G53" s="122">
        <v>0</v>
      </c>
      <c r="H53" s="122">
        <v>0</v>
      </c>
      <c r="I53" s="122">
        <v>0</v>
      </c>
      <c r="J53" s="122">
        <v>0</v>
      </c>
      <c r="K53" s="29"/>
      <c r="L53" s="48" t="str">
        <f>IF(E53=0,"",(G53-E53)/E53)</f>
        <v/>
      </c>
      <c r="M53" s="48" t="str">
        <f t="shared" si="19"/>
        <v/>
      </c>
      <c r="N53" s="48" t="str">
        <f t="shared" si="19"/>
        <v/>
      </c>
      <c r="O53" s="48" t="str">
        <f t="shared" si="19"/>
        <v/>
      </c>
      <c r="P53" s="389"/>
      <c r="Q53" s="389"/>
      <c r="R53" s="389"/>
    </row>
    <row r="54" spans="1:18" ht="14.5" x14ac:dyDescent="0.35">
      <c r="A54" s="4"/>
      <c r="B54" s="40"/>
      <c r="C54" s="40"/>
      <c r="D54" s="40"/>
      <c r="E54" s="83"/>
      <c r="F54" s="77"/>
      <c r="G54" s="91"/>
      <c r="H54" s="91"/>
      <c r="I54" s="91"/>
      <c r="J54" s="91"/>
      <c r="K54" s="29"/>
      <c r="L54" s="48"/>
      <c r="M54" s="48"/>
      <c r="N54" s="48"/>
      <c r="O54" s="48"/>
      <c r="P54" s="389"/>
      <c r="Q54" s="389"/>
      <c r="R54" s="389"/>
    </row>
    <row r="55" spans="1:18" ht="14.5" x14ac:dyDescent="0.35">
      <c r="A55" s="4">
        <v>11</v>
      </c>
      <c r="B55" s="40" t="s">
        <v>75</v>
      </c>
      <c r="C55" s="40"/>
      <c r="D55" s="40"/>
      <c r="E55" s="197">
        <v>0</v>
      </c>
      <c r="F55" s="77"/>
      <c r="G55" s="122">
        <v>0</v>
      </c>
      <c r="H55" s="122">
        <v>0</v>
      </c>
      <c r="I55" s="122">
        <v>0</v>
      </c>
      <c r="J55" s="122">
        <v>0</v>
      </c>
      <c r="K55" s="29"/>
      <c r="L55" s="48" t="str">
        <f>IF(E55=0,"",(G55-E55)/E55)</f>
        <v/>
      </c>
      <c r="M55" s="48" t="str">
        <f>IF(G55=0,"",(H55-G55)/G55)</f>
        <v/>
      </c>
      <c r="N55" s="48" t="str">
        <f>IF(H55=0,"",(I55-H55)/H55)</f>
        <v/>
      </c>
      <c r="O55" s="48" t="str">
        <f>IF(I55=0,"",(J55-I55)/I55)</f>
        <v/>
      </c>
      <c r="P55" s="389"/>
      <c r="Q55" s="389"/>
      <c r="R55" s="389"/>
    </row>
    <row r="56" spans="1:18" ht="14.5" x14ac:dyDescent="0.35">
      <c r="A56" s="4"/>
      <c r="B56" s="40"/>
      <c r="C56" s="40"/>
      <c r="D56" s="40"/>
      <c r="E56" s="83"/>
      <c r="F56" s="77"/>
      <c r="G56" s="91"/>
      <c r="H56" s="91"/>
      <c r="I56" s="91"/>
      <c r="J56" s="91"/>
      <c r="K56" s="29"/>
      <c r="L56" s="48"/>
      <c r="M56" s="48"/>
      <c r="N56" s="48"/>
      <c r="O56" s="48"/>
      <c r="P56" s="389"/>
      <c r="Q56" s="389"/>
      <c r="R56" s="389"/>
    </row>
    <row r="57" spans="1:18" ht="15" thickBot="1" x14ac:dyDescent="0.4">
      <c r="A57" s="4"/>
      <c r="B57" s="42" t="s">
        <v>96</v>
      </c>
      <c r="C57" s="40"/>
      <c r="D57" s="40"/>
      <c r="E57" s="93">
        <f>SUM(E49:E55)</f>
        <v>0</v>
      </c>
      <c r="F57" s="74"/>
      <c r="G57" s="93">
        <f>SUM(G49:G55)</f>
        <v>0</v>
      </c>
      <c r="H57" s="93">
        <f>SUM(H49:H55)</f>
        <v>0</v>
      </c>
      <c r="I57" s="93">
        <f>SUM(I49:I55)</f>
        <v>0</v>
      </c>
      <c r="J57" s="93">
        <f t="shared" ref="J57" si="20">SUM(J49:J55)</f>
        <v>0</v>
      </c>
      <c r="K57" s="28"/>
      <c r="L57" s="48" t="str">
        <f>IF(E57=0,"",(G57-E57)/E57)</f>
        <v/>
      </c>
      <c r="M57" s="48" t="str">
        <f>IF(G57=0,"",(H57-G57)/G57)</f>
        <v/>
      </c>
      <c r="N57" s="48" t="str">
        <f>IF(H57=0,"",(I57-H57)/H57)</f>
        <v/>
      </c>
      <c r="O57" s="48" t="str">
        <f>IF(I57=0,"",(J57-I57)/I57)</f>
        <v/>
      </c>
      <c r="P57" s="389"/>
      <c r="Q57" s="389"/>
      <c r="R57" s="389"/>
    </row>
    <row r="58" spans="1:18" ht="15" thickTop="1" x14ac:dyDescent="0.35">
      <c r="A58" s="4"/>
      <c r="B58" s="40"/>
      <c r="C58" s="40"/>
      <c r="D58" s="40"/>
      <c r="E58" s="77"/>
      <c r="F58" s="77"/>
      <c r="G58" s="77"/>
      <c r="H58" s="77"/>
      <c r="I58" s="77"/>
      <c r="J58" s="77"/>
      <c r="K58" s="29"/>
      <c r="L58" s="49"/>
      <c r="M58" s="49"/>
      <c r="N58" s="49"/>
      <c r="O58" s="49"/>
      <c r="P58" s="174"/>
      <c r="Q58" s="174"/>
      <c r="R58" s="174"/>
    </row>
    <row r="59" spans="1:18" ht="14.5" x14ac:dyDescent="0.35">
      <c r="B59" s="29"/>
      <c r="C59" s="29"/>
      <c r="D59" s="29" t="s">
        <v>189</v>
      </c>
      <c r="E59" s="218">
        <f>+E57-E47</f>
        <v>0</v>
      </c>
      <c r="F59" s="218"/>
      <c r="G59" s="218">
        <f t="shared" ref="G59:J59" si="21">+G57-G47</f>
        <v>0</v>
      </c>
      <c r="H59" s="218">
        <f t="shared" si="21"/>
        <v>0</v>
      </c>
      <c r="I59" s="218">
        <f t="shared" si="21"/>
        <v>0</v>
      </c>
      <c r="J59" s="218">
        <f t="shared" si="21"/>
        <v>0</v>
      </c>
      <c r="K59" s="29"/>
      <c r="L59" s="29"/>
      <c r="M59" s="29"/>
      <c r="N59" s="29"/>
      <c r="O59" s="29"/>
      <c r="P59" s="29"/>
    </row>
    <row r="60" spans="1:18" x14ac:dyDescent="0.25">
      <c r="E60" s="80"/>
      <c r="F60" s="80"/>
      <c r="G60" s="80"/>
      <c r="H60" s="80"/>
      <c r="I60" s="80"/>
      <c r="J60" s="80"/>
      <c r="P60" s="96"/>
    </row>
    <row r="61" spans="1:18" x14ac:dyDescent="0.25">
      <c r="P61" s="96"/>
    </row>
  </sheetData>
  <sheetProtection password="E0DA" sheet="1" objects="1" scenarios="1"/>
  <mergeCells count="4">
    <mergeCell ref="B18:B21"/>
    <mergeCell ref="B34:B41"/>
    <mergeCell ref="P4:R4"/>
    <mergeCell ref="P5:R5"/>
  </mergeCells>
  <phoneticPr fontId="4" type="noConversion"/>
  <pageMargins left="0.3" right="0.36" top="0.21" bottom="0.28999999999999998" header="0.24" footer="0.24"/>
  <pageSetup paperSize="9" scale="49" orientation="landscape" r:id="rId1"/>
  <headerFooter alignWithMargins="0"/>
  <ignoredErrors>
    <ignoredError sqref="E4:J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63"/>
  <sheetViews>
    <sheetView showGridLines="0" topLeftCell="A34" zoomScaleNormal="100" workbookViewId="0">
      <selection activeCell="P60" sqref="P60:P61"/>
    </sheetView>
  </sheetViews>
  <sheetFormatPr defaultColWidth="9.1796875" defaultRowHeight="13" x14ac:dyDescent="0.3"/>
  <cols>
    <col min="1" max="1" width="3.81640625" style="219" customWidth="1"/>
    <col min="2" max="2" width="5.7265625" style="220" customWidth="1"/>
    <col min="3" max="3" width="57.453125" style="220" bestFit="1" customWidth="1"/>
    <col min="4" max="4" width="7.7265625" style="220" customWidth="1"/>
    <col min="5" max="5" width="9.453125" style="220" customWidth="1"/>
    <col min="6" max="6" width="4" style="234" customWidth="1"/>
    <col min="7" max="10" width="9.453125" style="220" customWidth="1"/>
    <col min="11" max="11" width="3.54296875" style="221" customWidth="1"/>
    <col min="12" max="15" width="11.7265625" style="221" customWidth="1"/>
    <col min="16" max="16" width="43.7265625" style="220" customWidth="1"/>
    <col min="17" max="16384" width="9.1796875" style="220"/>
  </cols>
  <sheetData>
    <row r="2" spans="1:16" x14ac:dyDescent="0.3">
      <c r="A2" s="219">
        <f>Declaration!C3</f>
        <v>0</v>
      </c>
    </row>
    <row r="3" spans="1:16" ht="26" x14ac:dyDescent="0.3">
      <c r="E3" s="222" t="str">
        <f>SOCIE!D3</f>
        <v>Actual 2019-20</v>
      </c>
      <c r="F3" s="235"/>
      <c r="G3" s="222" t="str">
        <f>SOCIE!F3</f>
        <v>Forecast 2020-21</v>
      </c>
      <c r="H3" s="222" t="str">
        <f>SOCIE!G3</f>
        <v>Forecast 2021-22</v>
      </c>
      <c r="I3" s="222" t="str">
        <f>SOCIE!H3</f>
        <v>Forecast 2022-23</v>
      </c>
      <c r="J3" s="222" t="str">
        <f>SOCIE!I3</f>
        <v>Forecast 2023-24</v>
      </c>
      <c r="K3" s="223"/>
      <c r="L3" s="224" t="str">
        <f>SOCIE!K3</f>
        <v>2019-20 - 2020-21</v>
      </c>
      <c r="M3" s="224" t="str">
        <f>SOCIE!L3</f>
        <v>2020-21- 2021-22</v>
      </c>
      <c r="N3" s="224" t="str">
        <f>SOCIE!M3</f>
        <v>2021-22 - 2022-23</v>
      </c>
      <c r="O3" s="224" t="str">
        <f>SOCIE!N3</f>
        <v>2022-23 - 2023-24</v>
      </c>
      <c r="P3" s="225"/>
    </row>
    <row r="4" spans="1:16" x14ac:dyDescent="0.3">
      <c r="A4" s="219" t="s">
        <v>190</v>
      </c>
      <c r="E4" s="226" t="s">
        <v>6</v>
      </c>
      <c r="F4" s="236"/>
      <c r="G4" s="226" t="s">
        <v>6</v>
      </c>
      <c r="H4" s="226" t="s">
        <v>6</v>
      </c>
      <c r="I4" s="226" t="s">
        <v>6</v>
      </c>
      <c r="J4" s="226" t="s">
        <v>6</v>
      </c>
      <c r="K4" s="227"/>
      <c r="L4" s="228" t="s">
        <v>7</v>
      </c>
      <c r="M4" s="228" t="s">
        <v>7</v>
      </c>
      <c r="N4" s="228" t="s">
        <v>7</v>
      </c>
      <c r="O4" s="228" t="s">
        <v>7</v>
      </c>
      <c r="P4" s="222" t="s">
        <v>108</v>
      </c>
    </row>
    <row r="6" spans="1:16" s="231" customFormat="1" x14ac:dyDescent="0.3">
      <c r="A6" s="247">
        <v>1</v>
      </c>
      <c r="B6" s="247" t="s">
        <v>191</v>
      </c>
      <c r="F6" s="239"/>
      <c r="P6" s="391"/>
    </row>
    <row r="7" spans="1:16" s="231" customFormat="1" x14ac:dyDescent="0.3">
      <c r="A7" s="247"/>
      <c r="B7" s="229" t="s">
        <v>22</v>
      </c>
      <c r="C7" s="231" t="s">
        <v>241</v>
      </c>
      <c r="E7" s="242">
        <f>+SOCIE!D42</f>
        <v>0</v>
      </c>
      <c r="F7" s="237"/>
      <c r="G7" s="242">
        <f>+SOCIE!F42</f>
        <v>0</v>
      </c>
      <c r="H7" s="242">
        <f>+SOCIE!G42</f>
        <v>0</v>
      </c>
      <c r="I7" s="242">
        <f>+SOCIE!H42</f>
        <v>0</v>
      </c>
      <c r="J7" s="242">
        <f>+SOCIE!I42</f>
        <v>0</v>
      </c>
      <c r="K7" s="232"/>
      <c r="L7" s="233" t="str">
        <f t="shared" ref="L7" si="0">IF(E7=0,"",(G7-E7)/(E7))</f>
        <v/>
      </c>
      <c r="M7" s="233" t="str">
        <f t="shared" ref="M7" si="1">IF(G7=0,"",(H7-G7)/(G7))</f>
        <v/>
      </c>
      <c r="N7" s="233" t="str">
        <f t="shared" ref="N7" si="2">IF(H7=0,"",(I7-H7)/(H7))</f>
        <v/>
      </c>
      <c r="O7" s="233" t="str">
        <f t="shared" ref="O7" si="3">IF(I7=0,"",(J7-I7)/(I7))</f>
        <v/>
      </c>
      <c r="P7" s="230"/>
    </row>
    <row r="8" spans="1:16" s="231" customFormat="1" x14ac:dyDescent="0.3">
      <c r="A8" s="247"/>
      <c r="E8" s="229"/>
      <c r="F8" s="239"/>
      <c r="G8" s="229"/>
      <c r="H8" s="229"/>
      <c r="I8" s="229"/>
      <c r="J8" s="229"/>
      <c r="K8" s="232"/>
      <c r="L8" s="233"/>
      <c r="M8" s="233"/>
      <c r="N8" s="233"/>
      <c r="O8" s="233"/>
      <c r="P8" s="230"/>
    </row>
    <row r="9" spans="1:16" s="231" customFormat="1" x14ac:dyDescent="0.3">
      <c r="A9" s="247">
        <v>2</v>
      </c>
      <c r="B9" s="247" t="s">
        <v>192</v>
      </c>
      <c r="E9" s="229"/>
      <c r="F9" s="239"/>
      <c r="G9" s="229"/>
      <c r="H9" s="229"/>
      <c r="I9" s="229"/>
      <c r="J9" s="229"/>
      <c r="K9" s="232"/>
      <c r="L9" s="233"/>
      <c r="M9" s="233"/>
      <c r="N9" s="233"/>
      <c r="O9" s="233"/>
      <c r="P9" s="230"/>
    </row>
    <row r="10" spans="1:16" s="231" customFormat="1" x14ac:dyDescent="0.3">
      <c r="A10" s="247"/>
      <c r="B10" s="229" t="s">
        <v>22</v>
      </c>
      <c r="C10" s="231" t="s">
        <v>15</v>
      </c>
      <c r="E10" s="135">
        <f>SOCIE!D23</f>
        <v>0</v>
      </c>
      <c r="F10" s="248"/>
      <c r="G10" s="135">
        <f>SOCIE!F23</f>
        <v>0</v>
      </c>
      <c r="H10" s="135">
        <f>SOCIE!G23</f>
        <v>0</v>
      </c>
      <c r="I10" s="135">
        <f>SOCIE!H23</f>
        <v>0</v>
      </c>
      <c r="J10" s="135">
        <f>SOCIE!I23</f>
        <v>0</v>
      </c>
      <c r="K10" s="249"/>
      <c r="L10" s="233" t="str">
        <f t="shared" ref="L10" si="4">IF(E10=0,"",(G10-E10)/(E10))</f>
        <v/>
      </c>
      <c r="M10" s="233" t="str">
        <f t="shared" ref="M10" si="5">IF(G10=0,"",(H10-G10)/(G10))</f>
        <v/>
      </c>
      <c r="N10" s="233" t="str">
        <f t="shared" ref="N10" si="6">IF(H10=0,"",(I10-H10)/(H10))</f>
        <v/>
      </c>
      <c r="O10" s="233" t="str">
        <f t="shared" ref="O10" si="7">IF(I10=0,"",(J10-I10)/(I10))</f>
        <v/>
      </c>
      <c r="P10" s="230"/>
    </row>
    <row r="11" spans="1:16" s="231" customFormat="1" x14ac:dyDescent="0.3">
      <c r="A11" s="247"/>
      <c r="B11" s="229" t="s">
        <v>17</v>
      </c>
      <c r="C11" s="231" t="s">
        <v>193</v>
      </c>
      <c r="E11" s="135">
        <v>0</v>
      </c>
      <c r="F11" s="240"/>
      <c r="G11" s="134">
        <v>0</v>
      </c>
      <c r="H11" s="134">
        <v>0</v>
      </c>
      <c r="I11" s="134">
        <v>0</v>
      </c>
      <c r="J11" s="134">
        <v>0</v>
      </c>
      <c r="K11" s="232"/>
      <c r="L11" s="233" t="str">
        <f t="shared" ref="L11:L24" si="8">IF(E11=0,"",(G11-E11)/(E11))</f>
        <v/>
      </c>
      <c r="M11" s="233" t="str">
        <f t="shared" ref="M11:M24" si="9">IF(G11=0,"",(H11-G11)/(G11))</f>
        <v/>
      </c>
      <c r="N11" s="233" t="str">
        <f t="shared" ref="N11:N24" si="10">IF(H11=0,"",(I11-H11)/(H11))</f>
        <v/>
      </c>
      <c r="O11" s="233" t="str">
        <f t="shared" ref="O11:O24" si="11">IF(I11=0,"",(J11-I11)/(I11))</f>
        <v/>
      </c>
      <c r="P11" s="230"/>
    </row>
    <row r="12" spans="1:16" s="231" customFormat="1" x14ac:dyDescent="0.3">
      <c r="A12" s="247"/>
      <c r="B12" s="229" t="s">
        <v>18</v>
      </c>
      <c r="C12" s="231" t="s">
        <v>194</v>
      </c>
      <c r="E12" s="135">
        <v>0</v>
      </c>
      <c r="F12" s="240"/>
      <c r="G12" s="134">
        <v>0</v>
      </c>
      <c r="H12" s="134">
        <v>0</v>
      </c>
      <c r="I12" s="134">
        <v>0</v>
      </c>
      <c r="J12" s="134">
        <v>0</v>
      </c>
      <c r="K12" s="232"/>
      <c r="L12" s="233" t="str">
        <f t="shared" si="8"/>
        <v/>
      </c>
      <c r="M12" s="233" t="str">
        <f t="shared" si="9"/>
        <v/>
      </c>
      <c r="N12" s="233" t="str">
        <f t="shared" si="10"/>
        <v/>
      </c>
      <c r="O12" s="233" t="str">
        <f t="shared" si="11"/>
        <v/>
      </c>
      <c r="P12" s="230"/>
    </row>
    <row r="13" spans="1:16" s="231" customFormat="1" x14ac:dyDescent="0.3">
      <c r="A13" s="247"/>
      <c r="B13" s="229" t="s">
        <v>19</v>
      </c>
      <c r="C13" s="231" t="s">
        <v>195</v>
      </c>
      <c r="E13" s="135">
        <v>0</v>
      </c>
      <c r="F13" s="240"/>
      <c r="G13" s="134">
        <v>0</v>
      </c>
      <c r="H13" s="134">
        <v>0</v>
      </c>
      <c r="I13" s="134">
        <v>0</v>
      </c>
      <c r="J13" s="134">
        <v>0</v>
      </c>
      <c r="K13" s="232"/>
      <c r="L13" s="233" t="str">
        <f t="shared" si="8"/>
        <v/>
      </c>
      <c r="M13" s="233" t="str">
        <f t="shared" si="9"/>
        <v/>
      </c>
      <c r="N13" s="233" t="str">
        <f t="shared" si="10"/>
        <v/>
      </c>
      <c r="O13" s="233" t="str">
        <f t="shared" si="11"/>
        <v/>
      </c>
      <c r="P13" s="230"/>
    </row>
    <row r="14" spans="1:16" s="231" customFormat="1" x14ac:dyDescent="0.3">
      <c r="A14" s="247"/>
      <c r="B14" s="229" t="s">
        <v>20</v>
      </c>
      <c r="C14" s="231" t="s">
        <v>196</v>
      </c>
      <c r="E14" s="135">
        <v>0</v>
      </c>
      <c r="F14" s="240"/>
      <c r="G14" s="134">
        <v>0</v>
      </c>
      <c r="H14" s="134">
        <v>0</v>
      </c>
      <c r="I14" s="134">
        <v>0</v>
      </c>
      <c r="J14" s="134">
        <v>0</v>
      </c>
      <c r="K14" s="232"/>
      <c r="L14" s="233" t="str">
        <f t="shared" si="8"/>
        <v/>
      </c>
      <c r="M14" s="233" t="str">
        <f t="shared" si="9"/>
        <v/>
      </c>
      <c r="N14" s="233" t="str">
        <f t="shared" si="10"/>
        <v/>
      </c>
      <c r="O14" s="233" t="str">
        <f t="shared" si="11"/>
        <v/>
      </c>
      <c r="P14" s="230"/>
    </row>
    <row r="15" spans="1:16" s="231" customFormat="1" x14ac:dyDescent="0.3">
      <c r="A15" s="247"/>
      <c r="B15" s="229" t="s">
        <v>23</v>
      </c>
      <c r="C15" s="231" t="s">
        <v>197</v>
      </c>
      <c r="E15" s="135">
        <v>0</v>
      </c>
      <c r="F15" s="240"/>
      <c r="G15" s="134">
        <v>0</v>
      </c>
      <c r="H15" s="134">
        <v>0</v>
      </c>
      <c r="I15" s="134">
        <v>0</v>
      </c>
      <c r="J15" s="134">
        <v>0</v>
      </c>
      <c r="K15" s="232"/>
      <c r="L15" s="233" t="str">
        <f t="shared" si="8"/>
        <v/>
      </c>
      <c r="M15" s="233" t="str">
        <f t="shared" si="9"/>
        <v/>
      </c>
      <c r="N15" s="233" t="str">
        <f t="shared" si="10"/>
        <v/>
      </c>
      <c r="O15" s="233" t="str">
        <f t="shared" si="11"/>
        <v/>
      </c>
      <c r="P15" s="230"/>
    </row>
    <row r="16" spans="1:16" s="231" customFormat="1" x14ac:dyDescent="0.3">
      <c r="A16" s="247"/>
      <c r="B16" s="229" t="s">
        <v>24</v>
      </c>
      <c r="C16" s="231" t="s">
        <v>198</v>
      </c>
      <c r="E16" s="135">
        <v>0</v>
      </c>
      <c r="F16" s="240"/>
      <c r="G16" s="134">
        <v>0</v>
      </c>
      <c r="H16" s="134">
        <v>0</v>
      </c>
      <c r="I16" s="134">
        <v>0</v>
      </c>
      <c r="J16" s="134">
        <v>0</v>
      </c>
      <c r="K16" s="232"/>
      <c r="L16" s="233" t="str">
        <f t="shared" si="8"/>
        <v/>
      </c>
      <c r="M16" s="233" t="str">
        <f t="shared" si="9"/>
        <v/>
      </c>
      <c r="N16" s="233" t="str">
        <f t="shared" si="10"/>
        <v/>
      </c>
      <c r="O16" s="233" t="str">
        <f t="shared" si="11"/>
        <v/>
      </c>
      <c r="P16" s="230"/>
    </row>
    <row r="17" spans="1:16" s="231" customFormat="1" x14ac:dyDescent="0.3">
      <c r="A17" s="247"/>
      <c r="B17" s="229" t="s">
        <v>25</v>
      </c>
      <c r="C17" s="231" t="s">
        <v>199</v>
      </c>
      <c r="E17" s="135">
        <v>0</v>
      </c>
      <c r="F17" s="240"/>
      <c r="G17" s="134">
        <v>0</v>
      </c>
      <c r="H17" s="134">
        <v>0</v>
      </c>
      <c r="I17" s="134">
        <v>0</v>
      </c>
      <c r="J17" s="134">
        <v>0</v>
      </c>
      <c r="K17" s="232"/>
      <c r="L17" s="233" t="str">
        <f t="shared" si="8"/>
        <v/>
      </c>
      <c r="M17" s="233" t="str">
        <f t="shared" si="9"/>
        <v/>
      </c>
      <c r="N17" s="233" t="str">
        <f t="shared" si="10"/>
        <v/>
      </c>
      <c r="O17" s="233" t="str">
        <f t="shared" si="11"/>
        <v/>
      </c>
      <c r="P17" s="230"/>
    </row>
    <row r="18" spans="1:16" s="231" customFormat="1" x14ac:dyDescent="0.3">
      <c r="A18" s="247"/>
      <c r="B18" s="229" t="s">
        <v>183</v>
      </c>
      <c r="C18" s="231" t="s">
        <v>200</v>
      </c>
      <c r="E18" s="135">
        <v>0</v>
      </c>
      <c r="F18" s="240"/>
      <c r="G18" s="134">
        <v>0</v>
      </c>
      <c r="H18" s="134">
        <v>0</v>
      </c>
      <c r="I18" s="134">
        <v>0</v>
      </c>
      <c r="J18" s="134">
        <v>0</v>
      </c>
      <c r="K18" s="232"/>
      <c r="L18" s="233" t="str">
        <f t="shared" si="8"/>
        <v/>
      </c>
      <c r="M18" s="233" t="str">
        <f t="shared" si="9"/>
        <v/>
      </c>
      <c r="N18" s="233" t="str">
        <f t="shared" si="10"/>
        <v/>
      </c>
      <c r="O18" s="233" t="str">
        <f t="shared" si="11"/>
        <v/>
      </c>
      <c r="P18" s="230"/>
    </row>
    <row r="19" spans="1:16" s="231" customFormat="1" x14ac:dyDescent="0.3">
      <c r="A19" s="247"/>
      <c r="B19" s="229" t="s">
        <v>201</v>
      </c>
      <c r="C19" s="231" t="s">
        <v>202</v>
      </c>
      <c r="E19" s="135">
        <v>0</v>
      </c>
      <c r="F19" s="240"/>
      <c r="G19" s="134">
        <v>0</v>
      </c>
      <c r="H19" s="134">
        <v>0</v>
      </c>
      <c r="I19" s="134">
        <v>0</v>
      </c>
      <c r="J19" s="134">
        <v>0</v>
      </c>
      <c r="K19" s="232"/>
      <c r="L19" s="233" t="str">
        <f t="shared" si="8"/>
        <v/>
      </c>
      <c r="M19" s="233" t="str">
        <f t="shared" si="9"/>
        <v/>
      </c>
      <c r="N19" s="233" t="str">
        <f t="shared" si="10"/>
        <v/>
      </c>
      <c r="O19" s="233" t="str">
        <f t="shared" si="11"/>
        <v/>
      </c>
      <c r="P19" s="230"/>
    </row>
    <row r="20" spans="1:16" s="231" customFormat="1" x14ac:dyDescent="0.3">
      <c r="A20" s="247"/>
      <c r="B20" s="229" t="s">
        <v>203</v>
      </c>
      <c r="C20" s="231" t="s">
        <v>204</v>
      </c>
      <c r="E20" s="135">
        <v>0</v>
      </c>
      <c r="F20" s="240"/>
      <c r="G20" s="134">
        <v>0</v>
      </c>
      <c r="H20" s="134">
        <v>0</v>
      </c>
      <c r="I20" s="134">
        <v>0</v>
      </c>
      <c r="J20" s="134">
        <v>0</v>
      </c>
      <c r="K20" s="232"/>
      <c r="L20" s="233" t="str">
        <f t="shared" si="8"/>
        <v/>
      </c>
      <c r="M20" s="233" t="str">
        <f t="shared" si="9"/>
        <v/>
      </c>
      <c r="N20" s="233" t="str">
        <f t="shared" si="10"/>
        <v/>
      </c>
      <c r="O20" s="233" t="str">
        <f t="shared" si="11"/>
        <v/>
      </c>
      <c r="P20" s="230"/>
    </row>
    <row r="21" spans="1:16" s="231" customFormat="1" x14ac:dyDescent="0.3">
      <c r="A21" s="247"/>
      <c r="B21" s="229" t="s">
        <v>205</v>
      </c>
      <c r="C21" s="231" t="s">
        <v>206</v>
      </c>
      <c r="E21" s="135">
        <v>0</v>
      </c>
      <c r="F21" s="240"/>
      <c r="G21" s="134">
        <v>0</v>
      </c>
      <c r="H21" s="134">
        <v>0</v>
      </c>
      <c r="I21" s="134">
        <v>0</v>
      </c>
      <c r="J21" s="134">
        <v>0</v>
      </c>
      <c r="K21" s="232"/>
      <c r="L21" s="233" t="str">
        <f t="shared" si="8"/>
        <v/>
      </c>
      <c r="M21" s="233" t="str">
        <f t="shared" si="9"/>
        <v/>
      </c>
      <c r="N21" s="233" t="str">
        <f t="shared" si="10"/>
        <v/>
      </c>
      <c r="O21" s="233" t="str">
        <f t="shared" si="11"/>
        <v/>
      </c>
      <c r="P21" s="230"/>
    </row>
    <row r="22" spans="1:16" s="231" customFormat="1" x14ac:dyDescent="0.3">
      <c r="A22" s="247"/>
      <c r="B22" s="229" t="s">
        <v>207</v>
      </c>
      <c r="C22" s="231" t="s">
        <v>208</v>
      </c>
      <c r="E22" s="135">
        <v>0</v>
      </c>
      <c r="F22" s="240"/>
      <c r="G22" s="134">
        <v>0</v>
      </c>
      <c r="H22" s="134">
        <v>0</v>
      </c>
      <c r="I22" s="134">
        <v>0</v>
      </c>
      <c r="J22" s="134">
        <v>0</v>
      </c>
      <c r="K22" s="232"/>
      <c r="L22" s="233" t="str">
        <f t="shared" si="8"/>
        <v/>
      </c>
      <c r="M22" s="233" t="str">
        <f t="shared" si="9"/>
        <v/>
      </c>
      <c r="N22" s="233" t="str">
        <f t="shared" si="10"/>
        <v/>
      </c>
      <c r="O22" s="233" t="str">
        <f t="shared" si="11"/>
        <v/>
      </c>
      <c r="P22" s="230"/>
    </row>
    <row r="23" spans="1:16" s="231" customFormat="1" x14ac:dyDescent="0.3">
      <c r="A23" s="247"/>
      <c r="B23" s="229" t="s">
        <v>209</v>
      </c>
      <c r="C23" s="231" t="s">
        <v>21</v>
      </c>
      <c r="E23" s="135">
        <v>0</v>
      </c>
      <c r="F23" s="240"/>
      <c r="G23" s="134">
        <v>0</v>
      </c>
      <c r="H23" s="134">
        <v>0</v>
      </c>
      <c r="I23" s="134">
        <v>0</v>
      </c>
      <c r="J23" s="134">
        <v>0</v>
      </c>
      <c r="K23" s="232"/>
      <c r="L23" s="233" t="str">
        <f t="shared" si="8"/>
        <v/>
      </c>
      <c r="M23" s="233" t="str">
        <f t="shared" si="9"/>
        <v/>
      </c>
      <c r="N23" s="233" t="str">
        <f t="shared" si="10"/>
        <v/>
      </c>
      <c r="O23" s="233" t="str">
        <f t="shared" si="11"/>
        <v/>
      </c>
      <c r="P23" s="230"/>
    </row>
    <row r="24" spans="1:16" s="231" customFormat="1" ht="13.5" thickBot="1" x14ac:dyDescent="0.35">
      <c r="A24" s="247"/>
      <c r="C24" s="247" t="s">
        <v>210</v>
      </c>
      <c r="D24" s="247"/>
      <c r="E24" s="243">
        <f>SUM(E10:E23)</f>
        <v>0</v>
      </c>
      <c r="F24" s="238"/>
      <c r="G24" s="243">
        <f>SUM(G10:G23)</f>
        <v>0</v>
      </c>
      <c r="H24" s="243">
        <f t="shared" ref="H24:J24" si="12">SUM(H10:H23)</f>
        <v>0</v>
      </c>
      <c r="I24" s="243">
        <f t="shared" si="12"/>
        <v>0</v>
      </c>
      <c r="J24" s="243">
        <f t="shared" si="12"/>
        <v>0</v>
      </c>
      <c r="K24" s="232"/>
      <c r="L24" s="233" t="str">
        <f t="shared" si="8"/>
        <v/>
      </c>
      <c r="M24" s="233" t="str">
        <f t="shared" si="9"/>
        <v/>
      </c>
      <c r="N24" s="233" t="str">
        <f t="shared" si="10"/>
        <v/>
      </c>
      <c r="O24" s="233" t="str">
        <f t="shared" si="11"/>
        <v/>
      </c>
      <c r="P24" s="230"/>
    </row>
    <row r="25" spans="1:16" s="231" customFormat="1" ht="25.5" customHeight="1" x14ac:dyDescent="0.3">
      <c r="A25" s="247">
        <v>3</v>
      </c>
      <c r="B25" s="247" t="s">
        <v>211</v>
      </c>
      <c r="E25" s="229"/>
      <c r="F25" s="239"/>
      <c r="G25" s="229"/>
      <c r="H25" s="229"/>
      <c r="I25" s="229"/>
      <c r="J25" s="229"/>
      <c r="K25" s="232"/>
      <c r="L25" s="233"/>
      <c r="M25" s="233"/>
      <c r="N25" s="233"/>
      <c r="O25" s="233"/>
      <c r="P25" s="230"/>
    </row>
    <row r="26" spans="1:16" s="231" customFormat="1" x14ac:dyDescent="0.3">
      <c r="A26" s="247"/>
      <c r="B26" s="229" t="s">
        <v>22</v>
      </c>
      <c r="C26" s="231" t="s">
        <v>66</v>
      </c>
      <c r="E26" s="135">
        <v>0</v>
      </c>
      <c r="F26" s="240"/>
      <c r="G26" s="134">
        <v>0</v>
      </c>
      <c r="H26" s="134">
        <v>0</v>
      </c>
      <c r="I26" s="134">
        <v>0</v>
      </c>
      <c r="J26" s="134">
        <v>0</v>
      </c>
      <c r="K26" s="232"/>
      <c r="L26" s="233" t="str">
        <f t="shared" ref="L26:L31" si="13">IF(E26=0,"",(G26-E26)/(E26))</f>
        <v/>
      </c>
      <c r="M26" s="233" t="str">
        <f t="shared" ref="M26:O31" si="14">IF(G26=0,"",(H26-G26)/(G26))</f>
        <v/>
      </c>
      <c r="N26" s="233" t="str">
        <f t="shared" si="14"/>
        <v/>
      </c>
      <c r="O26" s="233" t="str">
        <f t="shared" si="14"/>
        <v/>
      </c>
      <c r="P26" s="230"/>
    </row>
    <row r="27" spans="1:16" s="231" customFormat="1" x14ac:dyDescent="0.3">
      <c r="A27" s="247"/>
      <c r="B27" s="229" t="s">
        <v>17</v>
      </c>
      <c r="C27" s="231" t="s">
        <v>212</v>
      </c>
      <c r="E27" s="135">
        <v>0</v>
      </c>
      <c r="F27" s="240"/>
      <c r="G27" s="134">
        <v>0</v>
      </c>
      <c r="H27" s="134">
        <v>0</v>
      </c>
      <c r="I27" s="134">
        <v>0</v>
      </c>
      <c r="J27" s="134">
        <v>0</v>
      </c>
      <c r="K27" s="232"/>
      <c r="L27" s="233" t="str">
        <f t="shared" si="13"/>
        <v/>
      </c>
      <c r="M27" s="233" t="str">
        <f t="shared" si="14"/>
        <v/>
      </c>
      <c r="N27" s="233" t="str">
        <f t="shared" si="14"/>
        <v/>
      </c>
      <c r="O27" s="233" t="str">
        <f t="shared" si="14"/>
        <v/>
      </c>
      <c r="P27" s="230"/>
    </row>
    <row r="28" spans="1:16" s="231" customFormat="1" x14ac:dyDescent="0.3">
      <c r="A28" s="247"/>
      <c r="B28" s="229" t="s">
        <v>18</v>
      </c>
      <c r="C28" s="231" t="s">
        <v>213</v>
      </c>
      <c r="E28" s="135">
        <v>0</v>
      </c>
      <c r="F28" s="240"/>
      <c r="G28" s="134">
        <v>0</v>
      </c>
      <c r="H28" s="134">
        <v>0</v>
      </c>
      <c r="I28" s="134">
        <v>0</v>
      </c>
      <c r="J28" s="134">
        <v>0</v>
      </c>
      <c r="K28" s="232"/>
      <c r="L28" s="233" t="str">
        <f t="shared" si="13"/>
        <v/>
      </c>
      <c r="M28" s="233" t="str">
        <f t="shared" si="14"/>
        <v/>
      </c>
      <c r="N28" s="233" t="str">
        <f t="shared" si="14"/>
        <v/>
      </c>
      <c r="O28" s="233" t="str">
        <f t="shared" si="14"/>
        <v/>
      </c>
      <c r="P28" s="230"/>
    </row>
    <row r="29" spans="1:16" s="231" customFormat="1" x14ac:dyDescent="0.3">
      <c r="A29" s="247"/>
      <c r="B29" s="229" t="s">
        <v>19</v>
      </c>
      <c r="C29" s="231" t="s">
        <v>214</v>
      </c>
      <c r="E29" s="135">
        <v>0</v>
      </c>
      <c r="F29" s="240"/>
      <c r="G29" s="134">
        <v>0</v>
      </c>
      <c r="H29" s="134">
        <v>0</v>
      </c>
      <c r="I29" s="134">
        <v>0</v>
      </c>
      <c r="J29" s="134">
        <v>0</v>
      </c>
      <c r="K29" s="232"/>
      <c r="L29" s="233" t="str">
        <f t="shared" si="13"/>
        <v/>
      </c>
      <c r="M29" s="233" t="str">
        <f t="shared" si="14"/>
        <v/>
      </c>
      <c r="N29" s="233" t="str">
        <f t="shared" si="14"/>
        <v/>
      </c>
      <c r="O29" s="233" t="str">
        <f t="shared" si="14"/>
        <v/>
      </c>
      <c r="P29" s="230"/>
    </row>
    <row r="30" spans="1:16" s="231" customFormat="1" x14ac:dyDescent="0.3">
      <c r="A30" s="247"/>
      <c r="B30" s="229" t="s">
        <v>20</v>
      </c>
      <c r="C30" s="231" t="s">
        <v>215</v>
      </c>
      <c r="E30" s="135">
        <v>0</v>
      </c>
      <c r="F30" s="240"/>
      <c r="G30" s="134">
        <v>0</v>
      </c>
      <c r="H30" s="134">
        <v>0</v>
      </c>
      <c r="I30" s="134">
        <v>0</v>
      </c>
      <c r="J30" s="134">
        <v>0</v>
      </c>
      <c r="K30" s="232"/>
      <c r="L30" s="233" t="str">
        <f t="shared" si="13"/>
        <v/>
      </c>
      <c r="M30" s="233" t="str">
        <f t="shared" si="14"/>
        <v/>
      </c>
      <c r="N30" s="233" t="str">
        <f t="shared" si="14"/>
        <v/>
      </c>
      <c r="O30" s="233" t="str">
        <f t="shared" si="14"/>
        <v/>
      </c>
      <c r="P30" s="230"/>
    </row>
    <row r="31" spans="1:16" s="231" customFormat="1" ht="13.5" thickBot="1" x14ac:dyDescent="0.35">
      <c r="A31" s="247"/>
      <c r="C31" s="247" t="s">
        <v>216</v>
      </c>
      <c r="D31" s="247"/>
      <c r="E31" s="243">
        <f>SUM(E26:E30)</f>
        <v>0</v>
      </c>
      <c r="F31" s="238"/>
      <c r="G31" s="243">
        <f>SUM(G26:G30)</f>
        <v>0</v>
      </c>
      <c r="H31" s="243">
        <f t="shared" ref="H31:J31" si="15">SUM(H26:H30)</f>
        <v>0</v>
      </c>
      <c r="I31" s="243">
        <f t="shared" si="15"/>
        <v>0</v>
      </c>
      <c r="J31" s="243">
        <f t="shared" si="15"/>
        <v>0</v>
      </c>
      <c r="K31" s="232"/>
      <c r="L31" s="233" t="str">
        <f t="shared" si="13"/>
        <v/>
      </c>
      <c r="M31" s="233" t="str">
        <f t="shared" si="14"/>
        <v/>
      </c>
      <c r="N31" s="233" t="str">
        <f t="shared" si="14"/>
        <v/>
      </c>
      <c r="O31" s="233" t="str">
        <f t="shared" si="14"/>
        <v/>
      </c>
      <c r="P31" s="230"/>
    </row>
    <row r="32" spans="1:16" s="231" customFormat="1" ht="13.5" thickBot="1" x14ac:dyDescent="0.35">
      <c r="A32" s="247"/>
      <c r="E32" s="229"/>
      <c r="F32" s="237"/>
      <c r="G32" s="229"/>
      <c r="H32" s="229"/>
      <c r="I32" s="229"/>
      <c r="J32" s="229"/>
      <c r="K32" s="232"/>
      <c r="L32" s="233"/>
      <c r="M32" s="233"/>
      <c r="N32" s="233"/>
      <c r="O32" s="233"/>
      <c r="P32" s="230"/>
    </row>
    <row r="33" spans="1:16" s="231" customFormat="1" ht="13.5" thickBot="1" x14ac:dyDescent="0.35">
      <c r="A33" s="247">
        <v>4</v>
      </c>
      <c r="B33" s="247" t="s">
        <v>217</v>
      </c>
      <c r="E33" s="244">
        <f>E7+E24+E31</f>
        <v>0</v>
      </c>
      <c r="F33" s="241"/>
      <c r="G33" s="244">
        <f>G7+G24+G31</f>
        <v>0</v>
      </c>
      <c r="H33" s="244">
        <f t="shared" ref="H33:J33" si="16">H7+H24+H31</f>
        <v>0</v>
      </c>
      <c r="I33" s="244">
        <f t="shared" si="16"/>
        <v>0</v>
      </c>
      <c r="J33" s="244">
        <f t="shared" si="16"/>
        <v>0</v>
      </c>
      <c r="K33" s="232"/>
      <c r="L33" s="233" t="str">
        <f>IF(E33=0,"",(G33-E33)/(E33))</f>
        <v/>
      </c>
      <c r="M33" s="233" t="str">
        <f>IF(G33=0,"",(H33-G33)/(G33))</f>
        <v/>
      </c>
      <c r="N33" s="233" t="str">
        <f>IF(H33=0,"",(I33-H33)/(H33))</f>
        <v/>
      </c>
      <c r="O33" s="233" t="str">
        <f>IF(I33=0,"",(J33-I33)/(I33))</f>
        <v/>
      </c>
      <c r="P33" s="230"/>
    </row>
    <row r="34" spans="1:16" s="231" customFormat="1" x14ac:dyDescent="0.3">
      <c r="A34" s="247"/>
      <c r="E34" s="229"/>
      <c r="F34" s="237"/>
      <c r="G34" s="229"/>
      <c r="H34" s="229"/>
      <c r="I34" s="229"/>
      <c r="J34" s="229"/>
      <c r="K34" s="232"/>
      <c r="L34" s="233"/>
      <c r="M34" s="233"/>
      <c r="N34" s="233"/>
      <c r="O34" s="233"/>
      <c r="P34" s="230"/>
    </row>
    <row r="35" spans="1:16" s="231" customFormat="1" x14ac:dyDescent="0.3">
      <c r="A35" s="247">
        <v>5</v>
      </c>
      <c r="B35" s="247" t="s">
        <v>218</v>
      </c>
      <c r="E35" s="229"/>
      <c r="F35" s="237"/>
      <c r="G35" s="229"/>
      <c r="H35" s="229"/>
      <c r="I35" s="229"/>
      <c r="J35" s="229"/>
      <c r="K35" s="232"/>
      <c r="L35" s="233"/>
      <c r="M35" s="233"/>
      <c r="N35" s="233"/>
      <c r="O35" s="233"/>
      <c r="P35" s="230"/>
    </row>
    <row r="36" spans="1:16" s="231" customFormat="1" x14ac:dyDescent="0.3">
      <c r="A36" s="247"/>
      <c r="B36" s="229" t="s">
        <v>22</v>
      </c>
      <c r="C36" s="231" t="s">
        <v>219</v>
      </c>
      <c r="E36" s="135">
        <v>0</v>
      </c>
      <c r="F36" s="240"/>
      <c r="G36" s="134">
        <v>0</v>
      </c>
      <c r="H36" s="134">
        <v>0</v>
      </c>
      <c r="I36" s="134">
        <v>0</v>
      </c>
      <c r="J36" s="134">
        <v>0</v>
      </c>
      <c r="K36" s="232"/>
      <c r="L36" s="233" t="str">
        <f t="shared" ref="L36:L46" si="17">IF(E36=0,"",(G36-E36)/(E36))</f>
        <v/>
      </c>
      <c r="M36" s="233" t="str">
        <f t="shared" ref="M36:M46" si="18">IF(G36=0,"",(H36-G36)/(G36))</f>
        <v/>
      </c>
      <c r="N36" s="233" t="str">
        <f t="shared" ref="N36:N46" si="19">IF(H36=0,"",(I36-H36)/(H36))</f>
        <v/>
      </c>
      <c r="O36" s="233" t="str">
        <f t="shared" ref="O36:O46" si="20">IF(I36=0,"",(J36-I36)/(I36))</f>
        <v/>
      </c>
      <c r="P36" s="230"/>
    </row>
    <row r="37" spans="1:16" s="231" customFormat="1" x14ac:dyDescent="0.3">
      <c r="A37" s="247"/>
      <c r="B37" s="229" t="s">
        <v>17</v>
      </c>
      <c r="C37" s="231" t="s">
        <v>220</v>
      </c>
      <c r="E37" s="135">
        <v>0</v>
      </c>
      <c r="F37" s="240"/>
      <c r="G37" s="134">
        <v>0</v>
      </c>
      <c r="H37" s="134">
        <v>0</v>
      </c>
      <c r="I37" s="134">
        <v>0</v>
      </c>
      <c r="J37" s="134">
        <v>0</v>
      </c>
      <c r="K37" s="232"/>
      <c r="L37" s="233" t="str">
        <f t="shared" si="17"/>
        <v/>
      </c>
      <c r="M37" s="233" t="str">
        <f t="shared" si="18"/>
        <v/>
      </c>
      <c r="N37" s="233" t="str">
        <f t="shared" si="19"/>
        <v/>
      </c>
      <c r="O37" s="233" t="str">
        <f t="shared" si="20"/>
        <v/>
      </c>
      <c r="P37" s="230"/>
    </row>
    <row r="38" spans="1:16" s="231" customFormat="1" x14ac:dyDescent="0.3">
      <c r="A38" s="247"/>
      <c r="B38" s="229" t="s">
        <v>18</v>
      </c>
      <c r="C38" s="231" t="s">
        <v>221</v>
      </c>
      <c r="E38" s="135">
        <v>0</v>
      </c>
      <c r="F38" s="240"/>
      <c r="G38" s="134">
        <v>0</v>
      </c>
      <c r="H38" s="134">
        <v>0</v>
      </c>
      <c r="I38" s="134">
        <v>0</v>
      </c>
      <c r="J38" s="134">
        <v>0</v>
      </c>
      <c r="K38" s="232"/>
      <c r="L38" s="233" t="str">
        <f t="shared" si="17"/>
        <v/>
      </c>
      <c r="M38" s="233" t="str">
        <f t="shared" si="18"/>
        <v/>
      </c>
      <c r="N38" s="233" t="str">
        <f t="shared" si="19"/>
        <v/>
      </c>
      <c r="O38" s="233" t="str">
        <f t="shared" si="20"/>
        <v/>
      </c>
      <c r="P38" s="230"/>
    </row>
    <row r="39" spans="1:16" s="231" customFormat="1" x14ac:dyDescent="0.3">
      <c r="A39" s="247"/>
      <c r="B39" s="229" t="s">
        <v>19</v>
      </c>
      <c r="C39" s="231" t="s">
        <v>222</v>
      </c>
      <c r="E39" s="135">
        <v>0</v>
      </c>
      <c r="F39" s="240"/>
      <c r="G39" s="134">
        <v>0</v>
      </c>
      <c r="H39" s="134">
        <v>0</v>
      </c>
      <c r="I39" s="134">
        <v>0</v>
      </c>
      <c r="J39" s="134">
        <v>0</v>
      </c>
      <c r="K39" s="232"/>
      <c r="L39" s="233" t="str">
        <f t="shared" si="17"/>
        <v/>
      </c>
      <c r="M39" s="233" t="str">
        <f t="shared" si="18"/>
        <v/>
      </c>
      <c r="N39" s="233" t="str">
        <f t="shared" si="19"/>
        <v/>
      </c>
      <c r="O39" s="233" t="str">
        <f t="shared" si="20"/>
        <v/>
      </c>
      <c r="P39" s="230"/>
    </row>
    <row r="40" spans="1:16" s="231" customFormat="1" x14ac:dyDescent="0.3">
      <c r="A40" s="247"/>
      <c r="B40" s="229" t="s">
        <v>20</v>
      </c>
      <c r="C40" s="231" t="s">
        <v>223</v>
      </c>
      <c r="E40" s="135">
        <v>0</v>
      </c>
      <c r="F40" s="240"/>
      <c r="G40" s="134">
        <v>0</v>
      </c>
      <c r="H40" s="134">
        <v>0</v>
      </c>
      <c r="I40" s="134">
        <v>0</v>
      </c>
      <c r="J40" s="134">
        <v>0</v>
      </c>
      <c r="K40" s="232"/>
      <c r="L40" s="233" t="str">
        <f t="shared" si="17"/>
        <v/>
      </c>
      <c r="M40" s="233" t="str">
        <f t="shared" si="18"/>
        <v/>
      </c>
      <c r="N40" s="233" t="str">
        <f t="shared" si="19"/>
        <v/>
      </c>
      <c r="O40" s="233" t="str">
        <f t="shared" si="20"/>
        <v/>
      </c>
      <c r="P40" s="230"/>
    </row>
    <row r="41" spans="1:16" s="231" customFormat="1" x14ac:dyDescent="0.3">
      <c r="A41" s="247"/>
      <c r="B41" s="229" t="s">
        <v>23</v>
      </c>
      <c r="C41" s="231" t="s">
        <v>66</v>
      </c>
      <c r="E41" s="135">
        <v>0</v>
      </c>
      <c r="F41" s="240"/>
      <c r="G41" s="134">
        <v>0</v>
      </c>
      <c r="H41" s="134">
        <v>0</v>
      </c>
      <c r="I41" s="134">
        <v>0</v>
      </c>
      <c r="J41" s="134">
        <v>0</v>
      </c>
      <c r="K41" s="232"/>
      <c r="L41" s="233" t="str">
        <f t="shared" si="17"/>
        <v/>
      </c>
      <c r="M41" s="233" t="str">
        <f t="shared" si="18"/>
        <v/>
      </c>
      <c r="N41" s="233" t="str">
        <f t="shared" si="19"/>
        <v/>
      </c>
      <c r="O41" s="233" t="str">
        <f t="shared" si="20"/>
        <v/>
      </c>
      <c r="P41" s="230"/>
    </row>
    <row r="42" spans="1:16" s="231" customFormat="1" x14ac:dyDescent="0.3">
      <c r="A42" s="247"/>
      <c r="B42" s="229" t="s">
        <v>24</v>
      </c>
      <c r="C42" s="231" t="s">
        <v>224</v>
      </c>
      <c r="E42" s="135">
        <v>0</v>
      </c>
      <c r="F42" s="240"/>
      <c r="G42" s="134">
        <v>0</v>
      </c>
      <c r="H42" s="134">
        <v>0</v>
      </c>
      <c r="I42" s="134">
        <v>0</v>
      </c>
      <c r="J42" s="134">
        <v>0</v>
      </c>
      <c r="K42" s="232"/>
      <c r="L42" s="233" t="str">
        <f t="shared" si="17"/>
        <v/>
      </c>
      <c r="M42" s="233" t="str">
        <f t="shared" si="18"/>
        <v/>
      </c>
      <c r="N42" s="233" t="str">
        <f t="shared" si="19"/>
        <v/>
      </c>
      <c r="O42" s="233" t="str">
        <f t="shared" si="20"/>
        <v/>
      </c>
      <c r="P42" s="230"/>
    </row>
    <row r="43" spans="1:16" s="231" customFormat="1" x14ac:dyDescent="0.3">
      <c r="A43" s="247"/>
      <c r="B43" s="229" t="s">
        <v>25</v>
      </c>
      <c r="C43" s="231" t="s">
        <v>225</v>
      </c>
      <c r="E43" s="135">
        <v>0</v>
      </c>
      <c r="F43" s="240"/>
      <c r="G43" s="134">
        <v>0</v>
      </c>
      <c r="H43" s="134">
        <v>0</v>
      </c>
      <c r="I43" s="134">
        <v>0</v>
      </c>
      <c r="J43" s="134">
        <v>0</v>
      </c>
      <c r="K43" s="232"/>
      <c r="L43" s="233" t="str">
        <f t="shared" si="17"/>
        <v/>
      </c>
      <c r="M43" s="233" t="str">
        <f t="shared" si="18"/>
        <v/>
      </c>
      <c r="N43" s="233" t="str">
        <f t="shared" si="19"/>
        <v/>
      </c>
      <c r="O43" s="233" t="str">
        <f t="shared" si="20"/>
        <v/>
      </c>
      <c r="P43" s="230"/>
    </row>
    <row r="44" spans="1:16" s="231" customFormat="1" x14ac:dyDescent="0.3">
      <c r="A44" s="247"/>
      <c r="B44" s="229" t="s">
        <v>183</v>
      </c>
      <c r="C44" s="231" t="s">
        <v>226</v>
      </c>
      <c r="E44" s="135">
        <v>0</v>
      </c>
      <c r="F44" s="240"/>
      <c r="G44" s="134">
        <v>0</v>
      </c>
      <c r="H44" s="134">
        <v>0</v>
      </c>
      <c r="I44" s="134">
        <v>0</v>
      </c>
      <c r="J44" s="134">
        <v>0</v>
      </c>
      <c r="K44" s="232"/>
      <c r="L44" s="233" t="str">
        <f t="shared" si="17"/>
        <v/>
      </c>
      <c r="M44" s="233" t="str">
        <f t="shared" si="18"/>
        <v/>
      </c>
      <c r="N44" s="233" t="str">
        <f t="shared" si="19"/>
        <v/>
      </c>
      <c r="O44" s="233" t="str">
        <f t="shared" si="20"/>
        <v/>
      </c>
      <c r="P44" s="230"/>
    </row>
    <row r="45" spans="1:16" s="231" customFormat="1" x14ac:dyDescent="0.3">
      <c r="A45" s="247"/>
      <c r="B45" s="229" t="s">
        <v>201</v>
      </c>
      <c r="C45" s="231" t="s">
        <v>227</v>
      </c>
      <c r="E45" s="135">
        <v>0</v>
      </c>
      <c r="F45" s="240"/>
      <c r="G45" s="134">
        <v>0</v>
      </c>
      <c r="H45" s="134">
        <v>0</v>
      </c>
      <c r="I45" s="134">
        <v>0</v>
      </c>
      <c r="J45" s="134">
        <v>0</v>
      </c>
      <c r="K45" s="232"/>
      <c r="L45" s="233" t="str">
        <f t="shared" si="17"/>
        <v/>
      </c>
      <c r="M45" s="233" t="str">
        <f t="shared" si="18"/>
        <v/>
      </c>
      <c r="N45" s="233" t="str">
        <f t="shared" si="19"/>
        <v/>
      </c>
      <c r="O45" s="233" t="str">
        <f t="shared" si="20"/>
        <v/>
      </c>
      <c r="P45" s="230"/>
    </row>
    <row r="46" spans="1:16" s="231" customFormat="1" ht="13.5" thickBot="1" x14ac:dyDescent="0.35">
      <c r="A46" s="247"/>
      <c r="B46" s="247" t="s">
        <v>228</v>
      </c>
      <c r="E46" s="243">
        <f>SUM(E36:E45)</f>
        <v>0</v>
      </c>
      <c r="F46" s="238"/>
      <c r="G46" s="243">
        <f>SUM(G36:G45)</f>
        <v>0</v>
      </c>
      <c r="H46" s="243">
        <f t="shared" ref="H46:J46" si="21">SUM(H36:H45)</f>
        <v>0</v>
      </c>
      <c r="I46" s="243">
        <f t="shared" si="21"/>
        <v>0</v>
      </c>
      <c r="J46" s="243">
        <f t="shared" si="21"/>
        <v>0</v>
      </c>
      <c r="K46" s="232"/>
      <c r="L46" s="233" t="str">
        <f t="shared" si="17"/>
        <v/>
      </c>
      <c r="M46" s="233" t="str">
        <f t="shared" si="18"/>
        <v/>
      </c>
      <c r="N46" s="233" t="str">
        <f t="shared" si="19"/>
        <v/>
      </c>
      <c r="O46" s="233" t="str">
        <f t="shared" si="20"/>
        <v/>
      </c>
      <c r="P46" s="230"/>
    </row>
    <row r="47" spans="1:16" s="231" customFormat="1" x14ac:dyDescent="0.3">
      <c r="A47" s="247"/>
      <c r="E47" s="229"/>
      <c r="F47" s="237"/>
      <c r="G47" s="229"/>
      <c r="H47" s="229"/>
      <c r="I47" s="229"/>
      <c r="J47" s="229"/>
      <c r="K47" s="232"/>
      <c r="L47" s="233"/>
      <c r="M47" s="233"/>
      <c r="N47" s="233"/>
      <c r="O47" s="233"/>
      <c r="P47" s="230"/>
    </row>
    <row r="48" spans="1:16" s="231" customFormat="1" x14ac:dyDescent="0.3">
      <c r="A48" s="247">
        <v>6</v>
      </c>
      <c r="B48" s="247" t="s">
        <v>229</v>
      </c>
      <c r="E48" s="229"/>
      <c r="F48" s="237"/>
      <c r="G48" s="229"/>
      <c r="H48" s="229"/>
      <c r="I48" s="229"/>
      <c r="J48" s="229"/>
      <c r="K48" s="232"/>
      <c r="L48" s="233"/>
      <c r="M48" s="233"/>
      <c r="N48" s="233"/>
      <c r="O48" s="233"/>
      <c r="P48" s="230"/>
    </row>
    <row r="49" spans="1:16" s="231" customFormat="1" x14ac:dyDescent="0.3">
      <c r="A49" s="247"/>
      <c r="B49" s="229" t="s">
        <v>22</v>
      </c>
      <c r="C49" s="231" t="s">
        <v>230</v>
      </c>
      <c r="E49" s="135">
        <v>0</v>
      </c>
      <c r="F49" s="240"/>
      <c r="G49" s="134">
        <v>0</v>
      </c>
      <c r="H49" s="134">
        <v>0</v>
      </c>
      <c r="I49" s="134">
        <v>0</v>
      </c>
      <c r="J49" s="134">
        <v>0</v>
      </c>
      <c r="K49" s="232"/>
      <c r="L49" s="233" t="str">
        <f t="shared" ref="L49:L56" si="22">IF(E49=0,"",(G49-E49)/(E49))</f>
        <v/>
      </c>
      <c r="M49" s="233" t="str">
        <f t="shared" ref="M49:O56" si="23">IF(G49=0,"",(H49-G49)/(G49))</f>
        <v/>
      </c>
      <c r="N49" s="233" t="str">
        <f t="shared" si="23"/>
        <v/>
      </c>
      <c r="O49" s="233" t="str">
        <f t="shared" si="23"/>
        <v/>
      </c>
      <c r="P49" s="230"/>
    </row>
    <row r="50" spans="1:16" s="231" customFormat="1" x14ac:dyDescent="0.3">
      <c r="A50" s="247"/>
      <c r="B50" s="229" t="s">
        <v>17</v>
      </c>
      <c r="C50" s="231" t="s">
        <v>231</v>
      </c>
      <c r="E50" s="135">
        <v>0</v>
      </c>
      <c r="F50" s="240"/>
      <c r="G50" s="134">
        <v>0</v>
      </c>
      <c r="H50" s="134">
        <v>0</v>
      </c>
      <c r="I50" s="134">
        <v>0</v>
      </c>
      <c r="J50" s="134">
        <v>0</v>
      </c>
      <c r="K50" s="232"/>
      <c r="L50" s="233" t="str">
        <f t="shared" si="22"/>
        <v/>
      </c>
      <c r="M50" s="233" t="str">
        <f t="shared" si="23"/>
        <v/>
      </c>
      <c r="N50" s="233" t="str">
        <f t="shared" si="23"/>
        <v/>
      </c>
      <c r="O50" s="233" t="str">
        <f t="shared" si="23"/>
        <v/>
      </c>
      <c r="P50" s="230"/>
    </row>
    <row r="51" spans="1:16" s="231" customFormat="1" x14ac:dyDescent="0.3">
      <c r="A51" s="247"/>
      <c r="B51" s="229" t="s">
        <v>18</v>
      </c>
      <c r="C51" s="231" t="s">
        <v>232</v>
      </c>
      <c r="E51" s="135">
        <v>0</v>
      </c>
      <c r="F51" s="240"/>
      <c r="G51" s="134">
        <v>0</v>
      </c>
      <c r="H51" s="134">
        <v>0</v>
      </c>
      <c r="I51" s="134">
        <v>0</v>
      </c>
      <c r="J51" s="134">
        <v>0</v>
      </c>
      <c r="K51" s="232"/>
      <c r="L51" s="233" t="str">
        <f t="shared" si="22"/>
        <v/>
      </c>
      <c r="M51" s="233" t="str">
        <f t="shared" si="23"/>
        <v/>
      </c>
      <c r="N51" s="233" t="str">
        <f t="shared" si="23"/>
        <v/>
      </c>
      <c r="O51" s="233" t="str">
        <f t="shared" si="23"/>
        <v/>
      </c>
      <c r="P51" s="230"/>
    </row>
    <row r="52" spans="1:16" s="231" customFormat="1" x14ac:dyDescent="0.3">
      <c r="A52" s="247"/>
      <c r="B52" s="229" t="s">
        <v>19</v>
      </c>
      <c r="C52" s="231" t="s">
        <v>233</v>
      </c>
      <c r="E52" s="135">
        <v>0</v>
      </c>
      <c r="F52" s="240"/>
      <c r="G52" s="134">
        <v>0</v>
      </c>
      <c r="H52" s="134">
        <v>0</v>
      </c>
      <c r="I52" s="134">
        <v>0</v>
      </c>
      <c r="J52" s="134">
        <v>0</v>
      </c>
      <c r="K52" s="232"/>
      <c r="L52" s="233" t="str">
        <f t="shared" si="22"/>
        <v/>
      </c>
      <c r="M52" s="233" t="str">
        <f t="shared" si="23"/>
        <v/>
      </c>
      <c r="N52" s="233" t="str">
        <f t="shared" si="23"/>
        <v/>
      </c>
      <c r="O52" s="233" t="str">
        <f t="shared" si="23"/>
        <v/>
      </c>
      <c r="P52" s="230"/>
    </row>
    <row r="53" spans="1:16" s="231" customFormat="1" x14ac:dyDescent="0.3">
      <c r="A53" s="247"/>
      <c r="B53" s="229" t="s">
        <v>20</v>
      </c>
      <c r="C53" s="231" t="s">
        <v>234</v>
      </c>
      <c r="E53" s="135">
        <v>0</v>
      </c>
      <c r="F53" s="240"/>
      <c r="G53" s="134">
        <v>0</v>
      </c>
      <c r="H53" s="134">
        <v>0</v>
      </c>
      <c r="I53" s="134">
        <v>0</v>
      </c>
      <c r="J53" s="134">
        <v>0</v>
      </c>
      <c r="K53" s="232"/>
      <c r="L53" s="233" t="str">
        <f t="shared" si="22"/>
        <v/>
      </c>
      <c r="M53" s="233" t="str">
        <f t="shared" si="23"/>
        <v/>
      </c>
      <c r="N53" s="233" t="str">
        <f t="shared" si="23"/>
        <v/>
      </c>
      <c r="O53" s="233" t="str">
        <f t="shared" si="23"/>
        <v/>
      </c>
      <c r="P53" s="230"/>
    </row>
    <row r="54" spans="1:16" s="231" customFormat="1" x14ac:dyDescent="0.3">
      <c r="A54" s="247"/>
      <c r="B54" s="229" t="s">
        <v>23</v>
      </c>
      <c r="C54" s="231" t="s">
        <v>235</v>
      </c>
      <c r="E54" s="135">
        <v>0</v>
      </c>
      <c r="F54" s="240"/>
      <c r="G54" s="134">
        <v>0</v>
      </c>
      <c r="H54" s="134">
        <v>0</v>
      </c>
      <c r="I54" s="134">
        <v>0</v>
      </c>
      <c r="J54" s="134">
        <v>0</v>
      </c>
      <c r="K54" s="232"/>
      <c r="L54" s="233" t="str">
        <f t="shared" si="22"/>
        <v/>
      </c>
      <c r="M54" s="233" t="str">
        <f t="shared" si="23"/>
        <v/>
      </c>
      <c r="N54" s="233" t="str">
        <f t="shared" si="23"/>
        <v/>
      </c>
      <c r="O54" s="233" t="str">
        <f t="shared" si="23"/>
        <v/>
      </c>
      <c r="P54" s="230"/>
    </row>
    <row r="55" spans="1:16" s="231" customFormat="1" x14ac:dyDescent="0.3">
      <c r="A55" s="247"/>
      <c r="B55" s="229" t="s">
        <v>24</v>
      </c>
      <c r="C55" s="231" t="s">
        <v>236</v>
      </c>
      <c r="E55" s="135">
        <v>0</v>
      </c>
      <c r="F55" s="240"/>
      <c r="G55" s="134">
        <v>0</v>
      </c>
      <c r="H55" s="134">
        <v>0</v>
      </c>
      <c r="I55" s="134">
        <v>0</v>
      </c>
      <c r="J55" s="134">
        <v>0</v>
      </c>
      <c r="K55" s="232"/>
      <c r="L55" s="233" t="str">
        <f t="shared" si="22"/>
        <v/>
      </c>
      <c r="M55" s="233" t="str">
        <f t="shared" si="23"/>
        <v/>
      </c>
      <c r="N55" s="233" t="str">
        <f t="shared" si="23"/>
        <v/>
      </c>
      <c r="O55" s="233" t="str">
        <f t="shared" si="23"/>
        <v/>
      </c>
      <c r="P55" s="230"/>
    </row>
    <row r="56" spans="1:16" s="231" customFormat="1" ht="13.5" thickBot="1" x14ac:dyDescent="0.35">
      <c r="A56" s="247"/>
      <c r="B56" s="247" t="s">
        <v>237</v>
      </c>
      <c r="E56" s="243">
        <f>SUM(E49:E55)</f>
        <v>0</v>
      </c>
      <c r="F56" s="238"/>
      <c r="G56" s="243">
        <f>SUM(G49:G55)</f>
        <v>0</v>
      </c>
      <c r="H56" s="243">
        <f t="shared" ref="H56:J56" si="24">SUM(H49:H55)</f>
        <v>0</v>
      </c>
      <c r="I56" s="243">
        <f t="shared" si="24"/>
        <v>0</v>
      </c>
      <c r="J56" s="243">
        <f t="shared" si="24"/>
        <v>0</v>
      </c>
      <c r="K56" s="232"/>
      <c r="L56" s="233" t="str">
        <f t="shared" si="22"/>
        <v/>
      </c>
      <c r="M56" s="233" t="str">
        <f t="shared" si="23"/>
        <v/>
      </c>
      <c r="N56" s="233" t="str">
        <f t="shared" si="23"/>
        <v/>
      </c>
      <c r="O56" s="233" t="str">
        <f t="shared" si="23"/>
        <v/>
      </c>
      <c r="P56" s="230"/>
    </row>
    <row r="57" spans="1:16" s="231" customFormat="1" ht="13.5" thickBot="1" x14ac:dyDescent="0.35">
      <c r="A57" s="247"/>
      <c r="E57" s="229"/>
      <c r="F57" s="237"/>
      <c r="G57" s="229"/>
      <c r="H57" s="229"/>
      <c r="I57" s="229"/>
      <c r="J57" s="229"/>
      <c r="K57" s="232"/>
      <c r="L57" s="233"/>
      <c r="M57" s="233"/>
      <c r="N57" s="233"/>
      <c r="O57" s="233"/>
      <c r="P57" s="230"/>
    </row>
    <row r="58" spans="1:16" s="231" customFormat="1" ht="13.5" thickBot="1" x14ac:dyDescent="0.35">
      <c r="A58" s="247">
        <v>7</v>
      </c>
      <c r="B58" s="247" t="s">
        <v>238</v>
      </c>
      <c r="E58" s="245">
        <f>E33+E46+E56</f>
        <v>0</v>
      </c>
      <c r="F58" s="238"/>
      <c r="G58" s="245">
        <f>G33+G46+G56</f>
        <v>0</v>
      </c>
      <c r="H58" s="245">
        <f t="shared" ref="H58:J58" si="25">H33+H46+H56</f>
        <v>0</v>
      </c>
      <c r="I58" s="245">
        <f t="shared" si="25"/>
        <v>0</v>
      </c>
      <c r="J58" s="245">
        <f t="shared" si="25"/>
        <v>0</v>
      </c>
      <c r="K58" s="232"/>
      <c r="L58" s="233" t="str">
        <f>IF(E58=0,"",(G58-E58)/(E58))</f>
        <v/>
      </c>
      <c r="M58" s="233" t="str">
        <f>IF(G58=0,"",(H58-G58)/(G58))</f>
        <v/>
      </c>
      <c r="N58" s="233" t="str">
        <f>IF(H58=0,"",(I58-H58)/(H58))</f>
        <v/>
      </c>
      <c r="O58" s="233" t="str">
        <f>IF(I58=0,"",(J58-I58)/(I58))</f>
        <v/>
      </c>
      <c r="P58" s="230"/>
    </row>
    <row r="59" spans="1:16" s="231" customFormat="1" x14ac:dyDescent="0.3">
      <c r="A59" s="247"/>
      <c r="E59" s="229"/>
      <c r="F59" s="237"/>
      <c r="G59" s="229"/>
      <c r="H59" s="229"/>
      <c r="I59" s="229"/>
      <c r="J59" s="229"/>
      <c r="K59" s="232"/>
      <c r="L59" s="233"/>
      <c r="M59" s="233"/>
      <c r="N59" s="233"/>
      <c r="O59" s="233"/>
      <c r="P59" s="230"/>
    </row>
    <row r="60" spans="1:16" s="231" customFormat="1" x14ac:dyDescent="0.3">
      <c r="A60" s="247">
        <v>8</v>
      </c>
      <c r="B60" s="231" t="s">
        <v>239</v>
      </c>
      <c r="E60" s="135">
        <v>0</v>
      </c>
      <c r="F60" s="240"/>
      <c r="G60" s="135">
        <f>'Balance sheet'!E14</f>
        <v>0</v>
      </c>
      <c r="H60" s="135">
        <f>'Balance sheet'!G14</f>
        <v>0</v>
      </c>
      <c r="I60" s="135">
        <f>'Balance sheet'!H14</f>
        <v>0</v>
      </c>
      <c r="J60" s="135">
        <f>'Balance sheet'!I14</f>
        <v>0</v>
      </c>
      <c r="K60" s="232"/>
      <c r="L60" s="233" t="str">
        <f>IF(E60=0,"",(G60-E60)/(E60))</f>
        <v/>
      </c>
      <c r="M60" s="233" t="str">
        <f t="shared" ref="M60:O61" si="26">IF(G60=0,"",(H60-G60)/(G60))</f>
        <v/>
      </c>
      <c r="N60" s="233" t="str">
        <f t="shared" si="26"/>
        <v/>
      </c>
      <c r="O60" s="233" t="str">
        <f t="shared" si="26"/>
        <v/>
      </c>
      <c r="P60" s="230"/>
    </row>
    <row r="61" spans="1:16" s="231" customFormat="1" x14ac:dyDescent="0.3">
      <c r="A61" s="247">
        <v>9</v>
      </c>
      <c r="B61" s="231" t="s">
        <v>240</v>
      </c>
      <c r="E61" s="135">
        <f>'Balance sheet'!E14</f>
        <v>0</v>
      </c>
      <c r="F61" s="240"/>
      <c r="G61" s="135">
        <f>'Balance sheet'!G14</f>
        <v>0</v>
      </c>
      <c r="H61" s="135">
        <f>'Balance sheet'!H14</f>
        <v>0</v>
      </c>
      <c r="I61" s="135">
        <f>'Balance sheet'!I14</f>
        <v>0</v>
      </c>
      <c r="J61" s="135">
        <f>'Balance sheet'!J14</f>
        <v>0</v>
      </c>
      <c r="K61" s="232"/>
      <c r="L61" s="233" t="str">
        <f>IF(E61=0,"",(G61-E61)/(E61))</f>
        <v/>
      </c>
      <c r="M61" s="233" t="str">
        <f t="shared" si="26"/>
        <v/>
      </c>
      <c r="N61" s="233" t="str">
        <f t="shared" si="26"/>
        <v/>
      </c>
      <c r="O61" s="233" t="str">
        <f t="shared" si="26"/>
        <v/>
      </c>
      <c r="P61" s="230"/>
    </row>
    <row r="62" spans="1:16" s="231" customFormat="1" x14ac:dyDescent="0.3">
      <c r="A62" s="247"/>
      <c r="E62" s="229"/>
      <c r="F62" s="239"/>
      <c r="G62" s="229"/>
      <c r="H62" s="229"/>
      <c r="I62" s="229"/>
      <c r="J62" s="229"/>
      <c r="P62" s="371"/>
    </row>
    <row r="63" spans="1:16" s="231" customFormat="1" x14ac:dyDescent="0.3">
      <c r="A63" s="247"/>
      <c r="C63" s="231" t="s">
        <v>189</v>
      </c>
      <c r="E63" s="246">
        <f>+E61-E60</f>
        <v>0</v>
      </c>
      <c r="F63" s="246"/>
      <c r="G63" s="246">
        <f t="shared" ref="G63:J63" si="27">+G61-G60</f>
        <v>0</v>
      </c>
      <c r="H63" s="246">
        <f t="shared" si="27"/>
        <v>0</v>
      </c>
      <c r="I63" s="246">
        <f t="shared" si="27"/>
        <v>0</v>
      </c>
      <c r="J63" s="246">
        <f t="shared" si="27"/>
        <v>0</v>
      </c>
    </row>
  </sheetData>
  <sheetProtection password="E0DA" sheet="1" objects="1" scenarios="1" formatRows="0"/>
  <conditionalFormatting sqref="L7:O61">
    <cfRule type="expression" dxfId="1" priority="1" stopIfTrue="1">
      <formula>#REF!&gt;0</formula>
    </cfRule>
    <cfRule type="expression" dxfId="0" priority="2" stopIfTrue="1">
      <formula>"m7&gt;0"</formula>
    </cfRule>
  </conditionalFormatting>
  <pageMargins left="0.70866141732283472" right="0.70866141732283472" top="0.74803149606299213" bottom="0.74803149606299213" header="0.31496062992125984" footer="0.31496062992125984"/>
  <pageSetup paperSize="9" scale="55" orientation="portrait" r:id="rId1"/>
  <ignoredErrors>
    <ignoredError sqref="E4 G4:J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Normal="100" workbookViewId="0">
      <selection activeCell="B1" sqref="B1"/>
    </sheetView>
  </sheetViews>
  <sheetFormatPr defaultColWidth="9.1796875" defaultRowHeight="12.5" x14ac:dyDescent="0.25"/>
  <cols>
    <col min="1" max="1" width="9.1796875" style="10"/>
    <col min="2" max="2" width="55.26953125" style="10" customWidth="1"/>
    <col min="3" max="3" width="8.26953125" style="10" customWidth="1"/>
    <col min="4" max="4" width="9.7265625" style="10" customWidth="1"/>
    <col min="5" max="7" width="9.1796875" style="10" customWidth="1"/>
    <col min="8" max="8" width="3.453125" style="10" customWidth="1"/>
    <col min="9" max="11" width="8.54296875" style="150" customWidth="1"/>
    <col min="12" max="12" width="8.54296875" style="10" customWidth="1"/>
    <col min="13" max="16384" width="9.1796875" style="10"/>
  </cols>
  <sheetData>
    <row r="1" spans="1:12" ht="13" x14ac:dyDescent="0.3">
      <c r="A1" s="19"/>
      <c r="B1" s="20">
        <f>Declaration!C3</f>
        <v>0</v>
      </c>
      <c r="C1" s="141"/>
      <c r="D1" s="141"/>
      <c r="E1" s="141"/>
      <c r="F1" s="141"/>
      <c r="G1" s="141"/>
      <c r="H1" s="141"/>
      <c r="I1" s="142"/>
      <c r="J1" s="142"/>
      <c r="K1" s="142"/>
      <c r="L1" s="141"/>
    </row>
    <row r="2" spans="1:12" ht="32.25" customHeight="1" x14ac:dyDescent="0.3">
      <c r="A2" s="22"/>
      <c r="B2" s="23" t="s">
        <v>43</v>
      </c>
      <c r="C2" s="51" t="str">
        <f>SOCIE!D3</f>
        <v>Actual 2019-20</v>
      </c>
      <c r="D2" s="51" t="str">
        <f>SOCIE!F3</f>
        <v>Forecast 2020-21</v>
      </c>
      <c r="E2" s="51" t="str">
        <f>SOCIE!G3</f>
        <v>Forecast 2021-22</v>
      </c>
      <c r="F2" s="51" t="str">
        <f>SOCIE!H3</f>
        <v>Forecast 2022-23</v>
      </c>
      <c r="G2" s="51" t="str">
        <f>SOCIE!I3</f>
        <v>Forecast 2023-24</v>
      </c>
      <c r="H2" s="142"/>
      <c r="I2" s="51" t="str">
        <f>SOCIE!K3</f>
        <v>2019-20 - 2020-21</v>
      </c>
      <c r="J2" s="51" t="str">
        <f>SOCIE!L3</f>
        <v>2020-21- 2021-22</v>
      </c>
      <c r="K2" s="51" t="str">
        <f>SOCIE!M3</f>
        <v>2021-22 - 2022-23</v>
      </c>
      <c r="L2" s="51" t="str">
        <f>SOCIE!N3</f>
        <v>2022-23 - 2023-24</v>
      </c>
    </row>
    <row r="3" spans="1:12" ht="13" x14ac:dyDescent="0.3">
      <c r="A3" s="21"/>
      <c r="B3" s="23"/>
      <c r="C3" s="143" t="s">
        <v>6</v>
      </c>
      <c r="D3" s="143" t="s">
        <v>6</v>
      </c>
      <c r="E3" s="143" t="s">
        <v>6</v>
      </c>
      <c r="F3" s="143" t="s">
        <v>6</v>
      </c>
      <c r="G3" s="143" t="s">
        <v>6</v>
      </c>
      <c r="H3" s="142"/>
      <c r="I3" s="144" t="s">
        <v>7</v>
      </c>
      <c r="J3" s="144" t="s">
        <v>7</v>
      </c>
      <c r="K3" s="144" t="s">
        <v>7</v>
      </c>
      <c r="L3" s="144" t="s">
        <v>7</v>
      </c>
    </row>
    <row r="4" spans="1:12" ht="13" x14ac:dyDescent="0.3">
      <c r="A4" s="21"/>
      <c r="B4" s="23"/>
      <c r="C4" s="145"/>
      <c r="D4" s="145"/>
      <c r="E4" s="145"/>
      <c r="F4" s="145"/>
      <c r="G4" s="145"/>
      <c r="H4" s="141"/>
      <c r="I4" s="142"/>
      <c r="J4" s="142"/>
      <c r="K4" s="142"/>
      <c r="L4" s="141"/>
    </row>
    <row r="5" spans="1:12" ht="13" x14ac:dyDescent="0.3">
      <c r="A5" s="21"/>
      <c r="B5" s="26" t="s">
        <v>44</v>
      </c>
      <c r="C5" s="145"/>
      <c r="D5" s="145"/>
      <c r="E5" s="145"/>
      <c r="F5" s="145"/>
      <c r="G5" s="145"/>
      <c r="H5" s="141"/>
      <c r="I5" s="142"/>
      <c r="J5" s="142"/>
      <c r="K5" s="142"/>
      <c r="L5" s="141"/>
    </row>
    <row r="6" spans="1:12" ht="14.5" x14ac:dyDescent="0.3">
      <c r="A6" s="22"/>
      <c r="B6" s="24" t="s">
        <v>45</v>
      </c>
      <c r="C6" s="375">
        <v>0</v>
      </c>
      <c r="D6" s="120">
        <v>0</v>
      </c>
      <c r="E6" s="120">
        <v>0</v>
      </c>
      <c r="F6" s="120">
        <v>0</v>
      </c>
      <c r="G6" s="120">
        <v>0</v>
      </c>
      <c r="H6" s="141"/>
      <c r="I6" s="146" t="str">
        <f t="shared" ref="I6:L8" si="0">IF(C6=0,"",(D6-C6)/C6)</f>
        <v/>
      </c>
      <c r="J6" s="146" t="str">
        <f t="shared" si="0"/>
        <v/>
      </c>
      <c r="K6" s="146" t="str">
        <f t="shared" si="0"/>
        <v/>
      </c>
      <c r="L6" s="146" t="str">
        <f t="shared" si="0"/>
        <v/>
      </c>
    </row>
    <row r="7" spans="1:12" ht="14.5" x14ac:dyDescent="0.3">
      <c r="A7" s="25"/>
      <c r="B7" s="25" t="s">
        <v>46</v>
      </c>
      <c r="C7" s="375">
        <v>0</v>
      </c>
      <c r="D7" s="120">
        <v>0</v>
      </c>
      <c r="E7" s="120">
        <v>0</v>
      </c>
      <c r="F7" s="120">
        <v>0</v>
      </c>
      <c r="G7" s="120">
        <v>0</v>
      </c>
      <c r="H7" s="141"/>
      <c r="I7" s="146" t="str">
        <f t="shared" si="0"/>
        <v/>
      </c>
      <c r="J7" s="146" t="str">
        <f t="shared" si="0"/>
        <v/>
      </c>
      <c r="K7" s="146" t="str">
        <f t="shared" si="0"/>
        <v/>
      </c>
      <c r="L7" s="146" t="str">
        <f t="shared" si="0"/>
        <v/>
      </c>
    </row>
    <row r="8" spans="1:12" ht="13.5" thickBot="1" x14ac:dyDescent="0.35">
      <c r="A8" s="25"/>
      <c r="B8" s="25"/>
      <c r="C8" s="372">
        <f>SUM(C6:C7)</f>
        <v>0</v>
      </c>
      <c r="D8" s="147">
        <f>SUM(D6:D7)</f>
        <v>0</v>
      </c>
      <c r="E8" s="147">
        <f>SUM(E6:E7)</f>
        <v>0</v>
      </c>
      <c r="F8" s="147">
        <f>SUM(F6:F7)</f>
        <v>0</v>
      </c>
      <c r="G8" s="147">
        <f t="shared" ref="G8" si="1">SUM(G6:G7)</f>
        <v>0</v>
      </c>
      <c r="H8" s="141"/>
      <c r="I8" s="146" t="str">
        <f t="shared" si="0"/>
        <v/>
      </c>
      <c r="J8" s="146" t="str">
        <f t="shared" si="0"/>
        <v/>
      </c>
      <c r="K8" s="146" t="str">
        <f t="shared" si="0"/>
        <v/>
      </c>
      <c r="L8" s="146" t="str">
        <f t="shared" si="0"/>
        <v/>
      </c>
    </row>
    <row r="9" spans="1:12" ht="13.5" thickTop="1" x14ac:dyDescent="0.3">
      <c r="A9" s="25"/>
      <c r="B9" s="27" t="s">
        <v>47</v>
      </c>
      <c r="C9" s="373"/>
      <c r="D9" s="148"/>
      <c r="E9" s="148"/>
      <c r="F9" s="148"/>
      <c r="G9" s="148"/>
      <c r="H9" s="141"/>
      <c r="I9" s="146"/>
      <c r="J9" s="146"/>
      <c r="K9" s="146"/>
      <c r="L9" s="146"/>
    </row>
    <row r="10" spans="1:12" ht="14.5" x14ac:dyDescent="0.3">
      <c r="A10" s="25"/>
      <c r="B10" s="24" t="s">
        <v>115</v>
      </c>
      <c r="C10" s="375">
        <v>0</v>
      </c>
      <c r="D10" s="120">
        <v>0</v>
      </c>
      <c r="E10" s="120">
        <v>0</v>
      </c>
      <c r="F10" s="120">
        <v>0</v>
      </c>
      <c r="G10" s="120">
        <v>0</v>
      </c>
      <c r="H10" s="141"/>
      <c r="I10" s="146" t="str">
        <f t="shared" ref="I10:I18" si="2">IF(C10=0,"",(D10-C10)/C10)</f>
        <v/>
      </c>
      <c r="J10" s="146" t="str">
        <f t="shared" ref="J10:J18" si="3">IF(D10=0,"",(E10-D10)/D10)</f>
        <v/>
      </c>
      <c r="K10" s="146" t="str">
        <f t="shared" ref="K10:K18" si="4">IF(E10=0,"",(F10-E10)/E10)</f>
        <v/>
      </c>
      <c r="L10" s="146" t="str">
        <f t="shared" ref="L10:L18" si="5">IF(F10=0,"",(G10-F10)/F10)</f>
        <v/>
      </c>
    </row>
    <row r="11" spans="1:12" ht="14.5" x14ac:dyDescent="0.3">
      <c r="A11" s="25"/>
      <c r="B11" s="24" t="s">
        <v>346</v>
      </c>
      <c r="C11" s="375">
        <v>0</v>
      </c>
      <c r="D11" s="120">
        <v>0</v>
      </c>
      <c r="E11" s="120">
        <v>0</v>
      </c>
      <c r="F11" s="120">
        <v>0</v>
      </c>
      <c r="G11" s="120">
        <v>0</v>
      </c>
      <c r="H11" s="141"/>
      <c r="I11" s="146" t="str">
        <f t="shared" si="2"/>
        <v/>
      </c>
      <c r="J11" s="146" t="str">
        <f t="shared" si="3"/>
        <v/>
      </c>
      <c r="K11" s="146" t="str">
        <f t="shared" si="4"/>
        <v/>
      </c>
      <c r="L11" s="146" t="str">
        <f t="shared" si="5"/>
        <v/>
      </c>
    </row>
    <row r="12" spans="1:12" ht="14.5" x14ac:dyDescent="0.3">
      <c r="A12" s="25"/>
      <c r="B12" s="24" t="s">
        <v>48</v>
      </c>
      <c r="C12" s="375">
        <v>0</v>
      </c>
      <c r="D12" s="120">
        <v>0</v>
      </c>
      <c r="E12" s="120">
        <v>0</v>
      </c>
      <c r="F12" s="120">
        <v>0</v>
      </c>
      <c r="G12" s="120">
        <v>0</v>
      </c>
      <c r="H12" s="141"/>
      <c r="I12" s="146" t="str">
        <f t="shared" si="2"/>
        <v/>
      </c>
      <c r="J12" s="146" t="str">
        <f t="shared" si="3"/>
        <v/>
      </c>
      <c r="K12" s="146" t="str">
        <f t="shared" si="4"/>
        <v/>
      </c>
      <c r="L12" s="146" t="str">
        <f t="shared" si="5"/>
        <v/>
      </c>
    </row>
    <row r="13" spans="1:12" ht="14.5" x14ac:dyDescent="0.3">
      <c r="A13" s="25"/>
      <c r="B13" s="24" t="s">
        <v>187</v>
      </c>
      <c r="C13" s="375">
        <v>0</v>
      </c>
      <c r="D13" s="120">
        <v>0</v>
      </c>
      <c r="E13" s="120">
        <v>0</v>
      </c>
      <c r="F13" s="120">
        <v>0</v>
      </c>
      <c r="G13" s="120">
        <v>0</v>
      </c>
      <c r="H13" s="141"/>
      <c r="I13" s="146" t="str">
        <f t="shared" si="2"/>
        <v/>
      </c>
      <c r="J13" s="146" t="str">
        <f t="shared" si="3"/>
        <v/>
      </c>
      <c r="K13" s="146" t="str">
        <f t="shared" si="4"/>
        <v/>
      </c>
      <c r="L13" s="146" t="str">
        <f t="shared" si="5"/>
        <v/>
      </c>
    </row>
    <row r="14" spans="1:12" ht="14.5" x14ac:dyDescent="0.3">
      <c r="A14" s="25"/>
      <c r="B14" s="24" t="s">
        <v>149</v>
      </c>
      <c r="C14" s="375">
        <v>0</v>
      </c>
      <c r="D14" s="120">
        <v>0</v>
      </c>
      <c r="E14" s="120">
        <v>0</v>
      </c>
      <c r="F14" s="120">
        <v>0</v>
      </c>
      <c r="G14" s="120">
        <v>0</v>
      </c>
      <c r="H14" s="141"/>
      <c r="I14" s="146" t="str">
        <f t="shared" si="2"/>
        <v/>
      </c>
      <c r="J14" s="146" t="str">
        <f t="shared" si="3"/>
        <v/>
      </c>
      <c r="K14" s="146" t="str">
        <f t="shared" si="4"/>
        <v/>
      </c>
      <c r="L14" s="146" t="str">
        <f t="shared" si="5"/>
        <v/>
      </c>
    </row>
    <row r="15" spans="1:12" ht="14.5" x14ac:dyDescent="0.3">
      <c r="A15" s="25"/>
      <c r="B15" s="24" t="s">
        <v>188</v>
      </c>
      <c r="C15" s="375">
        <v>0</v>
      </c>
      <c r="D15" s="120">
        <v>0</v>
      </c>
      <c r="E15" s="120">
        <v>0</v>
      </c>
      <c r="F15" s="120">
        <v>0</v>
      </c>
      <c r="G15" s="120">
        <v>0</v>
      </c>
      <c r="H15" s="141"/>
      <c r="I15" s="146" t="str">
        <f t="shared" si="2"/>
        <v/>
      </c>
      <c r="J15" s="146" t="str">
        <f t="shared" si="3"/>
        <v/>
      </c>
      <c r="K15" s="146" t="str">
        <f t="shared" si="4"/>
        <v/>
      </c>
      <c r="L15" s="146" t="str">
        <f t="shared" si="5"/>
        <v/>
      </c>
    </row>
    <row r="16" spans="1:12" ht="14.5" x14ac:dyDescent="0.3">
      <c r="A16" s="25"/>
      <c r="B16" s="24" t="s">
        <v>114</v>
      </c>
      <c r="C16" s="375">
        <v>0</v>
      </c>
      <c r="D16" s="120">
        <v>0</v>
      </c>
      <c r="E16" s="120">
        <v>0</v>
      </c>
      <c r="F16" s="120">
        <v>0</v>
      </c>
      <c r="G16" s="120">
        <v>0</v>
      </c>
      <c r="H16" s="141"/>
      <c r="I16" s="146" t="str">
        <f t="shared" si="2"/>
        <v/>
      </c>
      <c r="J16" s="146" t="str">
        <f t="shared" si="3"/>
        <v/>
      </c>
      <c r="K16" s="146" t="str">
        <f t="shared" si="4"/>
        <v/>
      </c>
      <c r="L16" s="146" t="str">
        <f t="shared" si="5"/>
        <v/>
      </c>
    </row>
    <row r="17" spans="1:12" ht="14.5" x14ac:dyDescent="0.3">
      <c r="A17" s="25"/>
      <c r="B17" s="24" t="s">
        <v>49</v>
      </c>
      <c r="C17" s="375">
        <v>0</v>
      </c>
      <c r="D17" s="120">
        <v>0</v>
      </c>
      <c r="E17" s="120">
        <v>0</v>
      </c>
      <c r="F17" s="120">
        <v>0</v>
      </c>
      <c r="G17" s="120">
        <v>0</v>
      </c>
      <c r="H17" s="141"/>
      <c r="I17" s="146" t="str">
        <f t="shared" si="2"/>
        <v/>
      </c>
      <c r="J17" s="146" t="str">
        <f t="shared" si="3"/>
        <v/>
      </c>
      <c r="K17" s="146" t="str">
        <f t="shared" si="4"/>
        <v/>
      </c>
      <c r="L17" s="146" t="str">
        <f t="shared" si="5"/>
        <v/>
      </c>
    </row>
    <row r="18" spans="1:12" ht="13.5" thickBot="1" x14ac:dyDescent="0.35">
      <c r="A18" s="25"/>
      <c r="B18" s="25"/>
      <c r="C18" s="372">
        <f>SUM(C10:C17)</f>
        <v>0</v>
      </c>
      <c r="D18" s="147">
        <f>SUM(D10:D17)</f>
        <v>0</v>
      </c>
      <c r="E18" s="147">
        <f>SUM(E10:E17)</f>
        <v>0</v>
      </c>
      <c r="F18" s="147">
        <f>SUM(F10:F17)</f>
        <v>0</v>
      </c>
      <c r="G18" s="147">
        <f t="shared" ref="G18" si="6">SUM(G10:G17)</f>
        <v>0</v>
      </c>
      <c r="H18" s="141"/>
      <c r="I18" s="146" t="str">
        <f t="shared" si="2"/>
        <v/>
      </c>
      <c r="J18" s="146" t="str">
        <f t="shared" si="3"/>
        <v/>
      </c>
      <c r="K18" s="146" t="str">
        <f t="shared" si="4"/>
        <v/>
      </c>
      <c r="L18" s="146" t="str">
        <f t="shared" si="5"/>
        <v/>
      </c>
    </row>
    <row r="19" spans="1:12" ht="13.5" thickTop="1" x14ac:dyDescent="0.3">
      <c r="A19" s="25"/>
      <c r="B19" s="25"/>
      <c r="C19" s="149"/>
      <c r="D19" s="149"/>
      <c r="E19" s="149"/>
      <c r="F19" s="149"/>
      <c r="G19" s="149"/>
      <c r="H19" s="141"/>
      <c r="I19" s="146"/>
      <c r="J19" s="146"/>
      <c r="K19" s="146"/>
      <c r="L19" s="141"/>
    </row>
    <row r="21" spans="1:12" ht="13" x14ac:dyDescent="0.3">
      <c r="B21" s="96" t="s">
        <v>150</v>
      </c>
    </row>
    <row r="22" spans="1:12" x14ac:dyDescent="0.25">
      <c r="B22" s="96"/>
    </row>
    <row r="23" spans="1:12" ht="24" x14ac:dyDescent="0.25">
      <c r="B23" s="96"/>
      <c r="C23" s="51" t="str">
        <f t="shared" ref="C23:G24" si="7">C2</f>
        <v>Actual 2019-20</v>
      </c>
      <c r="D23" s="51" t="str">
        <f t="shared" si="7"/>
        <v>Forecast 2020-21</v>
      </c>
      <c r="E23" s="51" t="str">
        <f t="shared" si="7"/>
        <v>Forecast 2021-22</v>
      </c>
      <c r="F23" s="51" t="str">
        <f t="shared" si="7"/>
        <v>Forecast 2022-23</v>
      </c>
      <c r="G23" s="51" t="str">
        <f t="shared" si="7"/>
        <v>Forecast 2023-24</v>
      </c>
    </row>
    <row r="24" spans="1:12" x14ac:dyDescent="0.25">
      <c r="B24" s="96"/>
      <c r="C24" s="143" t="str">
        <f t="shared" si="7"/>
        <v>£000</v>
      </c>
      <c r="D24" s="143" t="str">
        <f t="shared" si="7"/>
        <v>£000</v>
      </c>
      <c r="E24" s="143" t="str">
        <f t="shared" si="7"/>
        <v>£000</v>
      </c>
      <c r="F24" s="143" t="str">
        <f t="shared" si="7"/>
        <v>£000</v>
      </c>
      <c r="G24" s="143" t="str">
        <f t="shared" si="7"/>
        <v>£000</v>
      </c>
    </row>
    <row r="25" spans="1:12" ht="13" x14ac:dyDescent="0.3">
      <c r="B25" s="199" t="s">
        <v>168</v>
      </c>
    </row>
    <row r="27" spans="1:12" ht="13" x14ac:dyDescent="0.3">
      <c r="B27" s="200" t="s">
        <v>170</v>
      </c>
    </row>
    <row r="28" spans="1:12" ht="14.5" x14ac:dyDescent="0.3">
      <c r="B28" s="364" t="s">
        <v>169</v>
      </c>
      <c r="C28" s="375">
        <v>0</v>
      </c>
      <c r="D28" s="120"/>
      <c r="E28" s="120"/>
      <c r="F28" s="120"/>
      <c r="G28" s="120"/>
    </row>
    <row r="29" spans="1:12" ht="14.5" x14ac:dyDescent="0.3">
      <c r="B29" s="364" t="s">
        <v>169</v>
      </c>
      <c r="C29" s="375">
        <v>0</v>
      </c>
      <c r="D29" s="120"/>
      <c r="E29" s="120"/>
      <c r="F29" s="120"/>
      <c r="G29" s="120"/>
    </row>
    <row r="30" spans="1:12" ht="14.5" x14ac:dyDescent="0.3">
      <c r="B30" s="364" t="s">
        <v>169</v>
      </c>
      <c r="C30" s="375">
        <v>0</v>
      </c>
      <c r="D30" s="120"/>
      <c r="E30" s="120"/>
      <c r="F30" s="120"/>
      <c r="G30" s="120"/>
    </row>
    <row r="31" spans="1:12" ht="14.5" x14ac:dyDescent="0.3">
      <c r="B31" s="364" t="s">
        <v>169</v>
      </c>
      <c r="C31" s="375">
        <v>0</v>
      </c>
      <c r="D31" s="120"/>
      <c r="E31" s="120"/>
      <c r="F31" s="120"/>
      <c r="G31" s="120"/>
    </row>
    <row r="32" spans="1:12" ht="13.5" thickBot="1" x14ac:dyDescent="0.35">
      <c r="B32" s="198"/>
      <c r="C32" s="372">
        <f>SUM(C28:C31)</f>
        <v>0</v>
      </c>
      <c r="D32" s="147">
        <f t="shared" ref="D32:G32" si="8">SUM(D28:D31)</f>
        <v>0</v>
      </c>
      <c r="E32" s="147">
        <f t="shared" si="8"/>
        <v>0</v>
      </c>
      <c r="F32" s="147">
        <f t="shared" si="8"/>
        <v>0</v>
      </c>
      <c r="G32" s="147">
        <f t="shared" si="8"/>
        <v>0</v>
      </c>
    </row>
    <row r="33" spans="2:7" ht="13.5" thickTop="1" x14ac:dyDescent="0.3">
      <c r="B33" s="198"/>
      <c r="C33" s="374"/>
    </row>
    <row r="34" spans="2:7" ht="13" x14ac:dyDescent="0.3">
      <c r="B34" s="200" t="s">
        <v>171</v>
      </c>
    </row>
    <row r="35" spans="2:7" ht="14.5" x14ac:dyDescent="0.3">
      <c r="B35" s="364" t="s">
        <v>169</v>
      </c>
      <c r="C35" s="375">
        <v>0</v>
      </c>
      <c r="D35" s="120"/>
      <c r="E35" s="120"/>
      <c r="F35" s="120"/>
      <c r="G35" s="120"/>
    </row>
    <row r="36" spans="2:7" ht="14.5" x14ac:dyDescent="0.3">
      <c r="B36" s="364" t="s">
        <v>169</v>
      </c>
      <c r="C36" s="375">
        <v>0</v>
      </c>
      <c r="D36" s="120"/>
      <c r="E36" s="120"/>
      <c r="F36" s="120"/>
      <c r="G36" s="120"/>
    </row>
    <row r="37" spans="2:7" ht="14.5" x14ac:dyDescent="0.3">
      <c r="B37" s="364" t="s">
        <v>169</v>
      </c>
      <c r="C37" s="375">
        <v>0</v>
      </c>
      <c r="D37" s="120"/>
      <c r="E37" s="120"/>
      <c r="F37" s="120"/>
      <c r="G37" s="120"/>
    </row>
    <row r="38" spans="2:7" ht="14.5" x14ac:dyDescent="0.3">
      <c r="B38" s="364" t="s">
        <v>169</v>
      </c>
      <c r="C38" s="375">
        <v>0</v>
      </c>
      <c r="D38" s="120"/>
      <c r="E38" s="120"/>
      <c r="F38" s="120"/>
      <c r="G38" s="120"/>
    </row>
    <row r="39" spans="2:7" ht="13.5" thickBot="1" x14ac:dyDescent="0.35">
      <c r="B39" s="198"/>
      <c r="C39" s="147">
        <f>SUM(C35:C38)</f>
        <v>0</v>
      </c>
      <c r="D39" s="147">
        <f t="shared" ref="D39:G39" si="9">SUM(D35:D38)</f>
        <v>0</v>
      </c>
      <c r="E39" s="147">
        <f t="shared" si="9"/>
        <v>0</v>
      </c>
      <c r="F39" s="147">
        <f t="shared" si="9"/>
        <v>0</v>
      </c>
      <c r="G39" s="147">
        <f t="shared" si="9"/>
        <v>0</v>
      </c>
    </row>
    <row r="40" spans="2:7" ht="13.5" thickTop="1" x14ac:dyDescent="0.3">
      <c r="B40" s="198"/>
    </row>
    <row r="41" spans="2:7" ht="13" x14ac:dyDescent="0.3">
      <c r="B41" s="198"/>
    </row>
  </sheetData>
  <sheetProtection password="E0DA" sheet="1" objects="1" scenarios="1"/>
  <phoneticPr fontId="4" type="noConversion"/>
  <pageMargins left="0.55118110236220474" right="0.74803149606299213" top="0.98425196850393704" bottom="0.98425196850393704" header="0.51181102362204722" footer="0.51181102362204722"/>
  <pageSetup paperSize="9" scale="73" fitToHeight="4" orientation="landscape" r:id="rId1"/>
  <headerFooter alignWithMargins="0"/>
  <ignoredErrors>
    <ignoredError sqref="C3:G3"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selection activeCell="A31" sqref="A31:A36"/>
    </sheetView>
  </sheetViews>
  <sheetFormatPr defaultColWidth="9.1796875" defaultRowHeight="14.5" x14ac:dyDescent="0.35"/>
  <cols>
    <col min="1" max="1" width="42.1796875" style="152" customWidth="1"/>
    <col min="2" max="2" width="8.54296875" style="154" customWidth="1"/>
    <col min="3" max="3" width="2.26953125" style="154" customWidth="1"/>
    <col min="4" max="16384" width="9.1796875" style="154"/>
  </cols>
  <sheetData>
    <row r="1" spans="1:9" x14ac:dyDescent="0.35">
      <c r="A1" s="20">
        <f>Declaration!C3</f>
        <v>0</v>
      </c>
      <c r="B1" s="159"/>
    </row>
    <row r="2" spans="1:9" ht="24.5" x14ac:dyDescent="0.35">
      <c r="A2" s="170" t="s">
        <v>140</v>
      </c>
      <c r="B2" s="153" t="str">
        <f>SOCIE!D3</f>
        <v>Actual 2019-20</v>
      </c>
      <c r="C2" s="153"/>
      <c r="D2" s="153" t="str">
        <f>SOCIE!F3</f>
        <v>Forecast 2020-21</v>
      </c>
      <c r="E2" s="153" t="str">
        <f>SOCIE!G3</f>
        <v>Forecast 2021-22</v>
      </c>
      <c r="F2" s="153" t="str">
        <f>SOCIE!H3</f>
        <v>Forecast 2022-23</v>
      </c>
      <c r="G2" s="153" t="str">
        <f>SOCIE!I3</f>
        <v>Forecast 2023-24</v>
      </c>
    </row>
    <row r="3" spans="1:9" x14ac:dyDescent="0.35">
      <c r="B3" s="155" t="s">
        <v>6</v>
      </c>
      <c r="C3" s="153"/>
      <c r="D3" s="155" t="s">
        <v>6</v>
      </c>
      <c r="E3" s="155" t="s">
        <v>6</v>
      </c>
      <c r="F3" s="155" t="s">
        <v>6</v>
      </c>
      <c r="G3" s="155" t="s">
        <v>6</v>
      </c>
    </row>
    <row r="5" spans="1:9" x14ac:dyDescent="0.35">
      <c r="A5" s="156" t="s">
        <v>129</v>
      </c>
      <c r="B5" s="134">
        <v>0</v>
      </c>
      <c r="C5" s="157"/>
      <c r="D5" s="135">
        <f>B12</f>
        <v>0</v>
      </c>
      <c r="E5" s="135">
        <f>D12</f>
        <v>0</v>
      </c>
      <c r="F5" s="135">
        <f t="shared" ref="F5:G5" si="0">E12</f>
        <v>0</v>
      </c>
      <c r="G5" s="135">
        <f t="shared" si="0"/>
        <v>0</v>
      </c>
    </row>
    <row r="6" spans="1:9" ht="7.5" customHeight="1" x14ac:dyDescent="0.35">
      <c r="A6" s="156"/>
      <c r="B6" s="158"/>
      <c r="C6" s="158"/>
      <c r="D6" s="158"/>
      <c r="E6" s="158"/>
      <c r="F6" s="158"/>
      <c r="G6" s="158"/>
    </row>
    <row r="7" spans="1:9" x14ac:dyDescent="0.35">
      <c r="A7" s="156" t="s">
        <v>101</v>
      </c>
      <c r="B7" s="134">
        <v>0</v>
      </c>
      <c r="C7" s="158"/>
      <c r="D7" s="134">
        <v>0</v>
      </c>
      <c r="E7" s="134">
        <v>0</v>
      </c>
      <c r="F7" s="134">
        <v>0</v>
      </c>
      <c r="G7" s="134">
        <v>0</v>
      </c>
    </row>
    <row r="8" spans="1:9" ht="7.5" customHeight="1" x14ac:dyDescent="0.35">
      <c r="A8" s="156"/>
      <c r="B8" s="158"/>
      <c r="C8" s="158"/>
      <c r="D8" s="158"/>
      <c r="E8" s="158"/>
      <c r="F8" s="158"/>
      <c r="G8" s="158"/>
    </row>
    <row r="9" spans="1:9" x14ac:dyDescent="0.35">
      <c r="A9" s="156" t="s">
        <v>128</v>
      </c>
      <c r="B9" s="135">
        <f>-B28</f>
        <v>0</v>
      </c>
      <c r="C9" s="136"/>
      <c r="D9" s="135">
        <f t="shared" ref="D9:G9" si="1">-D28</f>
        <v>0</v>
      </c>
      <c r="E9" s="135">
        <f t="shared" si="1"/>
        <v>0</v>
      </c>
      <c r="F9" s="135">
        <f t="shared" si="1"/>
        <v>0</v>
      </c>
      <c r="G9" s="135">
        <f t="shared" si="1"/>
        <v>0</v>
      </c>
    </row>
    <row r="10" spans="1:9" x14ac:dyDescent="0.35">
      <c r="A10" s="156" t="s">
        <v>127</v>
      </c>
      <c r="B10" s="135">
        <f>-B37</f>
        <v>0</v>
      </c>
      <c r="C10" s="136"/>
      <c r="D10" s="135">
        <f t="shared" ref="D10:G10" si="2">-D37</f>
        <v>0</v>
      </c>
      <c r="E10" s="135">
        <f t="shared" si="2"/>
        <v>0</v>
      </c>
      <c r="F10" s="135">
        <f t="shared" si="2"/>
        <v>0</v>
      </c>
      <c r="G10" s="135">
        <f t="shared" si="2"/>
        <v>0</v>
      </c>
    </row>
    <row r="11" spans="1:9" ht="7.5" customHeight="1" x14ac:dyDescent="0.35">
      <c r="A11" s="156"/>
      <c r="B11" s="159"/>
      <c r="C11" s="159"/>
      <c r="D11" s="159"/>
      <c r="E11" s="159"/>
      <c r="F11" s="159"/>
      <c r="G11" s="159"/>
    </row>
    <row r="12" spans="1:9" x14ac:dyDescent="0.35">
      <c r="A12" s="160" t="s">
        <v>131</v>
      </c>
      <c r="B12" s="165">
        <f>B5+B7+B9+B10</f>
        <v>0</v>
      </c>
      <c r="C12" s="165"/>
      <c r="D12" s="165">
        <f t="shared" ref="D12:G12" si="3">D5+D7+D9+D10</f>
        <v>0</v>
      </c>
      <c r="E12" s="165">
        <f t="shared" si="3"/>
        <v>0</v>
      </c>
      <c r="F12" s="165">
        <f t="shared" si="3"/>
        <v>0</v>
      </c>
      <c r="G12" s="165">
        <f t="shared" si="3"/>
        <v>0</v>
      </c>
    </row>
    <row r="13" spans="1:9" x14ac:dyDescent="0.35">
      <c r="A13" s="156"/>
      <c r="B13" s="159"/>
      <c r="C13" s="159"/>
      <c r="D13" s="159"/>
      <c r="E13" s="159"/>
      <c r="F13" s="159"/>
      <c r="G13" s="159"/>
    </row>
    <row r="14" spans="1:9" x14ac:dyDescent="0.35">
      <c r="A14" s="156"/>
      <c r="B14" s="159"/>
      <c r="C14" s="159"/>
      <c r="D14" s="159"/>
      <c r="E14" s="159"/>
      <c r="F14" s="159"/>
      <c r="G14" s="159"/>
    </row>
    <row r="15" spans="1:9" ht="15" thickBot="1" x14ac:dyDescent="0.4">
      <c r="A15" s="156"/>
      <c r="B15" s="159"/>
      <c r="C15" s="159"/>
      <c r="D15" s="159"/>
      <c r="E15" s="159"/>
      <c r="F15" s="159"/>
      <c r="G15" s="159"/>
      <c r="H15" s="262"/>
    </row>
    <row r="16" spans="1:9" x14ac:dyDescent="0.35">
      <c r="A16" s="161" t="s">
        <v>130</v>
      </c>
      <c r="B16" s="162"/>
      <c r="C16" s="162"/>
      <c r="D16" s="162"/>
      <c r="E16" s="162"/>
      <c r="F16" s="162"/>
      <c r="G16" s="162"/>
      <c r="H16" s="263"/>
      <c r="I16" s="262"/>
    </row>
    <row r="17" spans="1:9" ht="51.75" customHeight="1" thickBot="1" x14ac:dyDescent="0.4">
      <c r="A17" s="424" t="s">
        <v>342</v>
      </c>
      <c r="B17" s="425"/>
      <c r="C17" s="425"/>
      <c r="D17" s="425"/>
      <c r="E17" s="425"/>
      <c r="F17" s="425"/>
      <c r="G17" s="425"/>
      <c r="H17" s="263"/>
      <c r="I17" s="262"/>
    </row>
    <row r="18" spans="1:9" x14ac:dyDescent="0.35">
      <c r="H18" s="262"/>
    </row>
    <row r="19" spans="1:9" ht="24.5" x14ac:dyDescent="0.35">
      <c r="B19" s="153" t="str">
        <f t="shared" ref="B19:G20" si="4">B2</f>
        <v>Actual 2019-20</v>
      </c>
      <c r="C19" s="153"/>
      <c r="D19" s="153" t="str">
        <f t="shared" si="4"/>
        <v>Forecast 2020-21</v>
      </c>
      <c r="E19" s="153" t="str">
        <f t="shared" si="4"/>
        <v>Forecast 2021-22</v>
      </c>
      <c r="F19" s="153" t="str">
        <f t="shared" si="4"/>
        <v>Forecast 2022-23</v>
      </c>
      <c r="G19" s="153" t="str">
        <f t="shared" si="4"/>
        <v>Forecast 2023-24</v>
      </c>
    </row>
    <row r="20" spans="1:9" x14ac:dyDescent="0.35">
      <c r="B20" s="155" t="str">
        <f t="shared" si="4"/>
        <v>£000</v>
      </c>
      <c r="C20" s="153"/>
      <c r="D20" s="155" t="str">
        <f t="shared" si="4"/>
        <v>£000</v>
      </c>
      <c r="E20" s="155" t="str">
        <f t="shared" si="4"/>
        <v>£000</v>
      </c>
      <c r="F20" s="155" t="str">
        <f t="shared" si="4"/>
        <v>£000</v>
      </c>
      <c r="G20" s="155" t="str">
        <f t="shared" si="4"/>
        <v>£000</v>
      </c>
    </row>
    <row r="21" spans="1:9" x14ac:dyDescent="0.35">
      <c r="A21" s="160" t="s">
        <v>132</v>
      </c>
    </row>
    <row r="22" spans="1:9" x14ac:dyDescent="0.35">
      <c r="A22" s="177" t="s">
        <v>133</v>
      </c>
      <c r="B22" s="134">
        <v>0</v>
      </c>
      <c r="C22" s="163"/>
      <c r="D22" s="151">
        <v>0</v>
      </c>
      <c r="E22" s="151">
        <v>0</v>
      </c>
      <c r="F22" s="151">
        <v>0</v>
      </c>
      <c r="G22" s="151">
        <v>0</v>
      </c>
    </row>
    <row r="23" spans="1:9" x14ac:dyDescent="0.35">
      <c r="A23" s="177" t="s">
        <v>133</v>
      </c>
      <c r="B23" s="134">
        <v>0</v>
      </c>
      <c r="C23" s="163"/>
      <c r="D23" s="151">
        <v>0</v>
      </c>
      <c r="E23" s="151">
        <v>0</v>
      </c>
      <c r="F23" s="151">
        <v>0</v>
      </c>
      <c r="G23" s="151">
        <v>0</v>
      </c>
    </row>
    <row r="24" spans="1:9" x14ac:dyDescent="0.35">
      <c r="A24" s="177" t="s">
        <v>133</v>
      </c>
      <c r="B24" s="134">
        <v>0</v>
      </c>
      <c r="C24" s="163"/>
      <c r="D24" s="151">
        <v>0</v>
      </c>
      <c r="E24" s="151">
        <v>0</v>
      </c>
      <c r="F24" s="151">
        <v>0</v>
      </c>
      <c r="G24" s="151">
        <v>0</v>
      </c>
    </row>
    <row r="25" spans="1:9" x14ac:dyDescent="0.35">
      <c r="A25" s="177" t="s">
        <v>133</v>
      </c>
      <c r="B25" s="134">
        <v>0</v>
      </c>
      <c r="C25" s="163"/>
      <c r="D25" s="151">
        <v>0</v>
      </c>
      <c r="E25" s="151">
        <v>0</v>
      </c>
      <c r="F25" s="151">
        <v>0</v>
      </c>
      <c r="G25" s="151">
        <v>0</v>
      </c>
    </row>
    <row r="26" spans="1:9" x14ac:dyDescent="0.35">
      <c r="A26" s="177" t="s">
        <v>133</v>
      </c>
      <c r="B26" s="134">
        <v>0</v>
      </c>
      <c r="C26" s="163"/>
      <c r="D26" s="151">
        <v>0</v>
      </c>
      <c r="E26" s="151">
        <v>0</v>
      </c>
      <c r="F26" s="151">
        <v>0</v>
      </c>
      <c r="G26" s="151">
        <v>0</v>
      </c>
    </row>
    <row r="27" spans="1:9" x14ac:dyDescent="0.35">
      <c r="A27" s="177" t="s">
        <v>133</v>
      </c>
      <c r="B27" s="134">
        <v>0</v>
      </c>
      <c r="C27" s="163"/>
      <c r="D27" s="151">
        <v>0</v>
      </c>
      <c r="E27" s="151">
        <v>0</v>
      </c>
      <c r="F27" s="151">
        <v>0</v>
      </c>
      <c r="G27" s="151">
        <v>0</v>
      </c>
    </row>
    <row r="28" spans="1:9" ht="15" thickBot="1" x14ac:dyDescent="0.4">
      <c r="A28" s="156" t="s">
        <v>119</v>
      </c>
      <c r="B28" s="164">
        <f>SUM(B22:B27)</f>
        <v>0</v>
      </c>
      <c r="C28" s="159"/>
      <c r="D28" s="164">
        <f t="shared" ref="D28:G28" si="5">SUM(D22:D27)</f>
        <v>0</v>
      </c>
      <c r="E28" s="164">
        <f t="shared" si="5"/>
        <v>0</v>
      </c>
      <c r="F28" s="164">
        <f t="shared" si="5"/>
        <v>0</v>
      </c>
      <c r="G28" s="164">
        <f t="shared" si="5"/>
        <v>0</v>
      </c>
    </row>
    <row r="29" spans="1:9" x14ac:dyDescent="0.35">
      <c r="B29" s="159"/>
      <c r="C29" s="159"/>
      <c r="D29" s="159"/>
      <c r="E29" s="159"/>
      <c r="F29" s="159"/>
      <c r="G29" s="159"/>
    </row>
    <row r="30" spans="1:9" x14ac:dyDescent="0.35">
      <c r="A30" s="160" t="s">
        <v>127</v>
      </c>
      <c r="B30" s="159"/>
      <c r="C30" s="159"/>
      <c r="D30" s="159"/>
      <c r="E30" s="159"/>
      <c r="F30" s="159"/>
      <c r="G30" s="159"/>
    </row>
    <row r="31" spans="1:9" x14ac:dyDescent="0.35">
      <c r="A31" s="177" t="s">
        <v>133</v>
      </c>
      <c r="B31" s="134">
        <v>0</v>
      </c>
      <c r="C31" s="163"/>
      <c r="D31" s="151">
        <v>0</v>
      </c>
      <c r="E31" s="151">
        <v>0</v>
      </c>
      <c r="F31" s="151">
        <v>0</v>
      </c>
      <c r="G31" s="151">
        <v>0</v>
      </c>
    </row>
    <row r="32" spans="1:9" x14ac:dyDescent="0.35">
      <c r="A32" s="177" t="s">
        <v>133</v>
      </c>
      <c r="B32" s="134">
        <v>0</v>
      </c>
      <c r="C32" s="163"/>
      <c r="D32" s="151">
        <v>0</v>
      </c>
      <c r="E32" s="151">
        <v>0</v>
      </c>
      <c r="F32" s="151">
        <v>0</v>
      </c>
      <c r="G32" s="151">
        <v>0</v>
      </c>
    </row>
    <row r="33" spans="1:7" x14ac:dyDescent="0.35">
      <c r="A33" s="177" t="s">
        <v>133</v>
      </c>
      <c r="B33" s="134">
        <v>0</v>
      </c>
      <c r="C33" s="163"/>
      <c r="D33" s="151">
        <v>0</v>
      </c>
      <c r="E33" s="151">
        <v>0</v>
      </c>
      <c r="F33" s="151">
        <v>0</v>
      </c>
      <c r="G33" s="151">
        <v>0</v>
      </c>
    </row>
    <row r="34" spans="1:7" x14ac:dyDescent="0.35">
      <c r="A34" s="177" t="s">
        <v>133</v>
      </c>
      <c r="B34" s="134">
        <v>0</v>
      </c>
      <c r="C34" s="163"/>
      <c r="D34" s="151">
        <v>0</v>
      </c>
      <c r="E34" s="151">
        <v>0</v>
      </c>
      <c r="F34" s="151">
        <v>0</v>
      </c>
      <c r="G34" s="151">
        <v>0</v>
      </c>
    </row>
    <row r="35" spans="1:7" x14ac:dyDescent="0.35">
      <c r="A35" s="177" t="s">
        <v>133</v>
      </c>
      <c r="B35" s="134">
        <v>0</v>
      </c>
      <c r="C35" s="163"/>
      <c r="D35" s="151">
        <v>0</v>
      </c>
      <c r="E35" s="151">
        <v>0</v>
      </c>
      <c r="F35" s="151">
        <v>0</v>
      </c>
      <c r="G35" s="151">
        <v>0</v>
      </c>
    </row>
    <row r="36" spans="1:7" x14ac:dyDescent="0.35">
      <c r="A36" s="177" t="s">
        <v>133</v>
      </c>
      <c r="B36" s="134">
        <v>0</v>
      </c>
      <c r="C36" s="163"/>
      <c r="D36" s="151">
        <v>0</v>
      </c>
      <c r="E36" s="151">
        <v>0</v>
      </c>
      <c r="F36" s="151">
        <v>0</v>
      </c>
      <c r="G36" s="151">
        <v>0</v>
      </c>
    </row>
    <row r="37" spans="1:7" ht="15" thickBot="1" x14ac:dyDescent="0.4">
      <c r="A37" s="156" t="s">
        <v>119</v>
      </c>
      <c r="B37" s="164">
        <f>SUM(B31:B36)</f>
        <v>0</v>
      </c>
      <c r="C37" s="159"/>
      <c r="D37" s="164">
        <f t="shared" ref="D37:G37" si="6">SUM(D31:D36)</f>
        <v>0</v>
      </c>
      <c r="E37" s="164">
        <f t="shared" si="6"/>
        <v>0</v>
      </c>
      <c r="F37" s="164">
        <f t="shared" si="6"/>
        <v>0</v>
      </c>
      <c r="G37" s="164">
        <f t="shared" si="6"/>
        <v>0</v>
      </c>
    </row>
  </sheetData>
  <sheetProtection password="E0DA" sheet="1" objects="1" scenarios="1"/>
  <mergeCells count="1">
    <mergeCell ref="A17:G17"/>
  </mergeCells>
  <pageMargins left="0.70866141732283472" right="0.70866141732283472" top="0.74803149606299213" bottom="0.74803149606299213" header="0.31496062992125984" footer="0.31496062992125984"/>
  <pageSetup paperSize="9" scale="88" orientation="landscape" r:id="rId1"/>
  <ignoredErrors>
    <ignoredError sqref="B3:G3"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zoomScaleNormal="100" workbookViewId="0">
      <selection activeCell="C21" sqref="C21"/>
    </sheetView>
  </sheetViews>
  <sheetFormatPr defaultColWidth="9.1796875" defaultRowHeight="12.5" x14ac:dyDescent="0.25"/>
  <cols>
    <col min="1" max="1" width="9.1796875" style="1"/>
    <col min="2" max="2" width="65.26953125" style="1" customWidth="1"/>
    <col min="3" max="3" width="16.54296875" style="1" customWidth="1"/>
    <col min="4" max="4" width="15.81640625" style="1" customWidth="1"/>
    <col min="5" max="5" width="15.81640625" style="1" bestFit="1" customWidth="1"/>
    <col min="6" max="7" width="16" style="1" bestFit="1" customWidth="1"/>
    <col min="8" max="16384" width="9.1796875" style="1"/>
  </cols>
  <sheetData>
    <row r="1" spans="2:8" ht="13" x14ac:dyDescent="0.3">
      <c r="B1" s="70">
        <f>Declaration!C3</f>
        <v>0</v>
      </c>
    </row>
    <row r="2" spans="2:8" ht="14.5" x14ac:dyDescent="0.35">
      <c r="B2" s="171" t="s">
        <v>139</v>
      </c>
      <c r="C2" s="67" t="str">
        <f>SOCIE!D3</f>
        <v>Actual 2019-20</v>
      </c>
      <c r="D2" s="68" t="str">
        <f>SOCIE!F3</f>
        <v>Forecast 2020-21</v>
      </c>
      <c r="E2" s="68" t="str">
        <f>SOCIE!G3</f>
        <v>Forecast 2021-22</v>
      </c>
      <c r="F2" s="68" t="str">
        <f>SOCIE!H3</f>
        <v>Forecast 2022-23</v>
      </c>
      <c r="G2" s="68" t="str">
        <f>SOCIE!I3</f>
        <v>Forecast 2023-24</v>
      </c>
    </row>
    <row r="3" spans="2:8" ht="14.5" x14ac:dyDescent="0.35">
      <c r="B3" s="7" t="s">
        <v>50</v>
      </c>
      <c r="C3" s="69" t="s">
        <v>6</v>
      </c>
      <c r="D3" s="69" t="s">
        <v>6</v>
      </c>
      <c r="E3" s="69" t="s">
        <v>6</v>
      </c>
      <c r="F3" s="69" t="s">
        <v>6</v>
      </c>
      <c r="G3" s="69" t="s">
        <v>6</v>
      </c>
    </row>
    <row r="4" spans="2:8" ht="14.5" x14ac:dyDescent="0.35">
      <c r="B4" s="7"/>
      <c r="C4" s="8"/>
      <c r="D4" s="8"/>
      <c r="E4" s="8"/>
      <c r="F4" s="8"/>
      <c r="G4" s="8"/>
    </row>
    <row r="5" spans="2:8" ht="14.5" x14ac:dyDescent="0.35">
      <c r="B5" s="426" t="s">
        <v>51</v>
      </c>
      <c r="C5" s="427"/>
      <c r="D5" s="427"/>
      <c r="E5" s="427"/>
      <c r="F5" s="427"/>
      <c r="G5" s="427"/>
      <c r="H5" s="11"/>
    </row>
    <row r="6" spans="2:8" ht="14.5" x14ac:dyDescent="0.35">
      <c r="B6" s="12" t="s">
        <v>52</v>
      </c>
      <c r="C6" s="53">
        <f>SOCIE!D14</f>
        <v>0</v>
      </c>
      <c r="D6" s="53">
        <f>SOCIE!F14</f>
        <v>0</v>
      </c>
      <c r="E6" s="53">
        <f>SOCIE!G14</f>
        <v>0</v>
      </c>
      <c r="F6" s="53">
        <f>SOCIE!H14</f>
        <v>0</v>
      </c>
      <c r="G6" s="53">
        <f>SOCIE!I14</f>
        <v>0</v>
      </c>
    </row>
    <row r="7" spans="2:8" ht="29" x14ac:dyDescent="0.35">
      <c r="B7" s="14" t="s">
        <v>174</v>
      </c>
      <c r="C7" s="56" t="e">
        <f>SOCIE!D8/SOCIE!D14</f>
        <v>#DIV/0!</v>
      </c>
      <c r="D7" s="56" t="e">
        <f>SOCIE!F8/SOCIE!F14</f>
        <v>#DIV/0!</v>
      </c>
      <c r="E7" s="56" t="e">
        <f>SOCIE!G8/SOCIE!G14</f>
        <v>#DIV/0!</v>
      </c>
      <c r="F7" s="56" t="e">
        <f>SOCIE!H8/SOCIE!H14</f>
        <v>#DIV/0!</v>
      </c>
      <c r="G7" s="56" t="e">
        <f>SOCIE!I8/SOCIE!I14</f>
        <v>#DIV/0!</v>
      </c>
    </row>
    <row r="8" spans="2:8" ht="29" x14ac:dyDescent="0.35">
      <c r="B8" s="14" t="s">
        <v>175</v>
      </c>
      <c r="C8" s="56" t="e">
        <f>100%-C7</f>
        <v>#DIV/0!</v>
      </c>
      <c r="D8" s="56" t="e">
        <f t="shared" ref="D8:F8" si="0">100%-D7</f>
        <v>#DIV/0!</v>
      </c>
      <c r="E8" s="56" t="e">
        <f t="shared" si="0"/>
        <v>#DIV/0!</v>
      </c>
      <c r="F8" s="56" t="e">
        <f t="shared" si="0"/>
        <v>#DIV/0!</v>
      </c>
      <c r="G8" s="56" t="e">
        <f t="shared" ref="G8" si="1">100%-G7</f>
        <v>#DIV/0!</v>
      </c>
    </row>
    <row r="9" spans="2:8" ht="14.5" x14ac:dyDescent="0.35">
      <c r="B9" s="14" t="s">
        <v>53</v>
      </c>
      <c r="C9" s="56" t="e">
        <f>SOCIE!D7/SOCIE!D14</f>
        <v>#DIV/0!</v>
      </c>
      <c r="D9" s="56" t="e">
        <f>SOCIE!F7/SOCIE!F14</f>
        <v>#DIV/0!</v>
      </c>
      <c r="E9" s="56" t="e">
        <f>SOCIE!G7/SOCIE!G14</f>
        <v>#DIV/0!</v>
      </c>
      <c r="F9" s="56" t="e">
        <f>SOCIE!H7/SOCIE!H14</f>
        <v>#DIV/0!</v>
      </c>
      <c r="G9" s="56" t="e">
        <f>SOCIE!I7/SOCIE!I14</f>
        <v>#DIV/0!</v>
      </c>
    </row>
    <row r="10" spans="2:8" ht="14.5" x14ac:dyDescent="0.35">
      <c r="B10" s="13" t="s">
        <v>54</v>
      </c>
      <c r="C10" s="56" t="e">
        <f>SOCIE!D9/SOCIE!D14</f>
        <v>#DIV/0!</v>
      </c>
      <c r="D10" s="56" t="e">
        <f>SOCIE!F9/SOCIE!F14</f>
        <v>#DIV/0!</v>
      </c>
      <c r="E10" s="56" t="e">
        <f>SOCIE!G9/SOCIE!G14</f>
        <v>#DIV/0!</v>
      </c>
      <c r="F10" s="56" t="e">
        <f>SOCIE!H9/SOCIE!H14</f>
        <v>#DIV/0!</v>
      </c>
      <c r="G10" s="56" t="e">
        <f>SOCIE!I9/SOCIE!I14</f>
        <v>#DIV/0!</v>
      </c>
    </row>
    <row r="11" spans="2:8" ht="14.5" x14ac:dyDescent="0.35">
      <c r="B11" s="15" t="s">
        <v>55</v>
      </c>
      <c r="C11" s="59" t="e">
        <f>SOCIE!D10/SOCIE!D14</f>
        <v>#DIV/0!</v>
      </c>
      <c r="D11" s="59" t="e">
        <f>SOCIE!F10/SOCIE!F14</f>
        <v>#DIV/0!</v>
      </c>
      <c r="E11" s="59" t="e">
        <f>SOCIE!G10/SOCIE!G14</f>
        <v>#DIV/0!</v>
      </c>
      <c r="F11" s="59" t="e">
        <f>SOCIE!H10/SOCIE!H14</f>
        <v>#DIV/0!</v>
      </c>
      <c r="G11" s="59" t="e">
        <f>SOCIE!I10/SOCIE!I14</f>
        <v>#DIV/0!</v>
      </c>
    </row>
    <row r="12" spans="2:8" ht="14.5" x14ac:dyDescent="0.35">
      <c r="B12" s="46"/>
      <c r="C12" s="71"/>
      <c r="D12" s="71"/>
      <c r="E12" s="71"/>
      <c r="F12" s="71"/>
      <c r="G12" s="71"/>
    </row>
    <row r="13" spans="2:8" ht="14.5" hidden="1" x14ac:dyDescent="0.35">
      <c r="B13" s="16"/>
      <c r="C13" s="16"/>
      <c r="D13" s="16"/>
      <c r="E13" s="16"/>
      <c r="F13" s="16"/>
      <c r="G13" s="16"/>
    </row>
    <row r="14" spans="2:8" ht="14.5" x14ac:dyDescent="0.35">
      <c r="B14" s="428" t="s">
        <v>56</v>
      </c>
      <c r="C14" s="429"/>
      <c r="D14" s="429"/>
      <c r="E14" s="429"/>
      <c r="F14" s="429"/>
      <c r="G14" s="429"/>
      <c r="H14" s="11"/>
    </row>
    <row r="15" spans="2:8" ht="14.5" x14ac:dyDescent="0.35">
      <c r="B15" s="12" t="s">
        <v>57</v>
      </c>
      <c r="C15" s="53">
        <f>SOCIE!D27</f>
        <v>0</v>
      </c>
      <c r="D15" s="53">
        <f>SOCIE!F27</f>
        <v>0</v>
      </c>
      <c r="E15" s="53">
        <f>SOCIE!G27</f>
        <v>0</v>
      </c>
      <c r="F15" s="53">
        <f>SOCIE!H27</f>
        <v>0</v>
      </c>
      <c r="G15" s="53">
        <f>SOCIE!I27</f>
        <v>0</v>
      </c>
    </row>
    <row r="16" spans="2:8" ht="14.5" x14ac:dyDescent="0.35">
      <c r="B16" s="13" t="s">
        <v>110</v>
      </c>
      <c r="C16" s="56" t="e">
        <f>SOCIE!D18/SOCIE!D27</f>
        <v>#DIV/0!</v>
      </c>
      <c r="D16" s="56" t="e">
        <f>SOCIE!F18/SOCIE!F27</f>
        <v>#DIV/0!</v>
      </c>
      <c r="E16" s="56" t="e">
        <f>SOCIE!G18/SOCIE!G27</f>
        <v>#DIV/0!</v>
      </c>
      <c r="F16" s="56" t="e">
        <f>SOCIE!H18/SOCIE!H27</f>
        <v>#DIV/0!</v>
      </c>
      <c r="G16" s="56" t="e">
        <f>SOCIE!I18/SOCIE!I27</f>
        <v>#DIV/0!</v>
      </c>
    </row>
    <row r="17" spans="1:8" ht="14.5" x14ac:dyDescent="0.35">
      <c r="B17" s="12" t="s">
        <v>111</v>
      </c>
      <c r="C17" s="58" t="e">
        <f>SOCIE!D21/SOCIE!D27</f>
        <v>#DIV/0!</v>
      </c>
      <c r="D17" s="56" t="e">
        <f>SOCIE!F21/SOCIE!F27</f>
        <v>#DIV/0!</v>
      </c>
      <c r="E17" s="56" t="e">
        <f>SOCIE!G21/SOCIE!G27</f>
        <v>#DIV/0!</v>
      </c>
      <c r="F17" s="56" t="e">
        <f>SOCIE!H21/SOCIE!H27</f>
        <v>#DIV/0!</v>
      </c>
      <c r="G17" s="56" t="e">
        <f>SOCIE!I21/SOCIE!I27</f>
        <v>#DIV/0!</v>
      </c>
    </row>
    <row r="18" spans="1:8" ht="14.5" x14ac:dyDescent="0.35">
      <c r="B18" s="15" t="s">
        <v>120</v>
      </c>
      <c r="C18" s="59" t="e">
        <f>SOCIE!D23/SOCIE!D27</f>
        <v>#DIV/0!</v>
      </c>
      <c r="D18" s="59" t="e">
        <f>SOCIE!F23/SOCIE!F27</f>
        <v>#DIV/0!</v>
      </c>
      <c r="E18" s="59" t="e">
        <f>SOCIE!G23/SOCIE!G27</f>
        <v>#DIV/0!</v>
      </c>
      <c r="F18" s="59" t="e">
        <f>SOCIE!H23/SOCIE!H27</f>
        <v>#DIV/0!</v>
      </c>
      <c r="G18" s="59" t="e">
        <f>SOCIE!I23/SOCIE!I27</f>
        <v>#DIV/0!</v>
      </c>
    </row>
    <row r="19" spans="1:8" ht="14.5" x14ac:dyDescent="0.35">
      <c r="B19" s="16"/>
      <c r="C19" s="16"/>
      <c r="D19" s="16"/>
      <c r="E19" s="16"/>
      <c r="F19" s="16"/>
      <c r="G19" s="16"/>
    </row>
    <row r="20" spans="1:8" ht="14.5" x14ac:dyDescent="0.35">
      <c r="B20" s="428" t="s">
        <v>58</v>
      </c>
      <c r="C20" s="429"/>
      <c r="D20" s="429"/>
      <c r="E20" s="429"/>
      <c r="F20" s="429"/>
      <c r="G20" s="429"/>
      <c r="H20" s="11"/>
    </row>
    <row r="21" spans="1:8" ht="14.5" x14ac:dyDescent="0.35">
      <c r="B21" s="17" t="s">
        <v>59</v>
      </c>
      <c r="C21" s="119">
        <f>SOCIE!D30</f>
        <v>0</v>
      </c>
      <c r="D21" s="119">
        <f>SOCIE!F30</f>
        <v>0</v>
      </c>
      <c r="E21" s="119">
        <f>SOCIE!G30</f>
        <v>0</v>
      </c>
      <c r="F21" s="119">
        <f>SOCIE!H30</f>
        <v>0</v>
      </c>
      <c r="G21" s="119">
        <f>SOCIE!I30</f>
        <v>0</v>
      </c>
    </row>
    <row r="22" spans="1:8" ht="14.5" x14ac:dyDescent="0.35">
      <c r="B22" s="52" t="s">
        <v>60</v>
      </c>
      <c r="C22" s="56" t="e">
        <f>SOCIE!D30/SOCIE!D14</f>
        <v>#DIV/0!</v>
      </c>
      <c r="D22" s="57" t="e">
        <f>SOCIE!F30/SOCIE!F14</f>
        <v>#DIV/0!</v>
      </c>
      <c r="E22" s="56" t="e">
        <f>SOCIE!G30/SOCIE!G14</f>
        <v>#DIV/0!</v>
      </c>
      <c r="F22" s="58" t="e">
        <f>SOCIE!H30/SOCIE!H14</f>
        <v>#DIV/0!</v>
      </c>
      <c r="G22" s="58" t="e">
        <f>SOCIE!I30/SOCIE!I14</f>
        <v>#DIV/0!</v>
      </c>
    </row>
    <row r="23" spans="1:8" ht="14.5" x14ac:dyDescent="0.35">
      <c r="B23" s="13" t="s">
        <v>184</v>
      </c>
      <c r="C23" s="186">
        <f>'Adjusted operating result'!C23</f>
        <v>0</v>
      </c>
      <c r="D23" s="186">
        <f>'Adjusted operating result'!E23</f>
        <v>0</v>
      </c>
      <c r="E23" s="186">
        <f>'Adjusted operating result'!F23</f>
        <v>0</v>
      </c>
      <c r="F23" s="186">
        <f>'Adjusted operating result'!G23</f>
        <v>0</v>
      </c>
      <c r="G23" s="186">
        <f>'Adjusted operating result'!H23</f>
        <v>0</v>
      </c>
      <c r="H23" s="172"/>
    </row>
    <row r="24" spans="1:8" ht="14.5" x14ac:dyDescent="0.35">
      <c r="B24" s="15" t="s">
        <v>185</v>
      </c>
      <c r="C24" s="178" t="e">
        <f>'Adjusted operating result'!C23/SOCIE!D14</f>
        <v>#DIV/0!</v>
      </c>
      <c r="D24" s="178" t="e">
        <f>'Adjusted operating result'!E23/SOCIE!F14</f>
        <v>#DIV/0!</v>
      </c>
      <c r="E24" s="178" t="e">
        <f>'Adjusted operating result'!F23/SOCIE!G14</f>
        <v>#DIV/0!</v>
      </c>
      <c r="F24" s="178" t="e">
        <f>'Adjusted operating result'!G23/SOCIE!H14</f>
        <v>#DIV/0!</v>
      </c>
      <c r="G24" s="178" t="e">
        <f>'Adjusted operating result'!H23/SOCIE!I14</f>
        <v>#DIV/0!</v>
      </c>
    </row>
    <row r="25" spans="1:8" ht="14.5" x14ac:dyDescent="0.35">
      <c r="B25" s="16"/>
      <c r="C25" s="16"/>
      <c r="D25" s="16"/>
      <c r="E25" s="16"/>
      <c r="F25" s="16"/>
      <c r="G25" s="16"/>
    </row>
    <row r="26" spans="1:8" ht="14.5" x14ac:dyDescent="0.35">
      <c r="B26" s="428" t="s">
        <v>63</v>
      </c>
      <c r="C26" s="429"/>
      <c r="D26" s="429"/>
      <c r="E26" s="429"/>
      <c r="F26" s="429"/>
      <c r="G26" s="429"/>
      <c r="H26" s="11"/>
    </row>
    <row r="27" spans="1:8" ht="14.5" x14ac:dyDescent="0.35">
      <c r="B27" s="12" t="s">
        <v>65</v>
      </c>
      <c r="C27" s="53">
        <f>'Balance sheet'!E14+'Balance sheet'!E13</f>
        <v>0</v>
      </c>
      <c r="D27" s="53">
        <f>'Balance sheet'!G14+'Balance sheet'!G13</f>
        <v>0</v>
      </c>
      <c r="E27" s="53">
        <f>'Balance sheet'!H14+'Balance sheet'!H13</f>
        <v>0</v>
      </c>
      <c r="F27" s="53">
        <f>'Balance sheet'!I14+'Balance sheet'!I13</f>
        <v>0</v>
      </c>
      <c r="G27" s="53">
        <f>'Balance sheet'!J14+'Balance sheet'!J13</f>
        <v>0</v>
      </c>
      <c r="H27" s="11"/>
    </row>
    <row r="28" spans="1:8" ht="14.5" x14ac:dyDescent="0.35">
      <c r="B28" s="12" t="s">
        <v>31</v>
      </c>
      <c r="C28" s="53">
        <f>'Balance sheet'!E19</f>
        <v>0</v>
      </c>
      <c r="D28" s="53">
        <f>'Balance sheet'!G19</f>
        <v>0</v>
      </c>
      <c r="E28" s="53">
        <f>'Balance sheet'!H19</f>
        <v>0</v>
      </c>
      <c r="F28" s="53">
        <f>'Balance sheet'!I19</f>
        <v>0</v>
      </c>
      <c r="G28" s="53">
        <f>'Balance sheet'!J19</f>
        <v>0</v>
      </c>
      <c r="H28" s="11"/>
    </row>
    <row r="29" spans="1:8" ht="14.5" x14ac:dyDescent="0.35">
      <c r="B29" s="356" t="s">
        <v>64</v>
      </c>
      <c r="C29" s="357" t="e">
        <f>('Balance sheet'!E14+'Balance sheet'!E13-'Balance sheet'!E19)/(SOCIE!D27-SOCIE!D23)*365</f>
        <v>#DIV/0!</v>
      </c>
      <c r="D29" s="357" t="e">
        <f>('Balance sheet'!G14+'Balance sheet'!G13-'Balance sheet'!G19)/(SOCIE!F27-SOCIE!F23)*365</f>
        <v>#DIV/0!</v>
      </c>
      <c r="E29" s="357" t="e">
        <f>('Balance sheet'!H14+'Balance sheet'!H13-'Balance sheet'!H19)/(SOCIE!G27-SOCIE!G23)*365</f>
        <v>#DIV/0!</v>
      </c>
      <c r="F29" s="357" t="e">
        <f>('Balance sheet'!I14+'Balance sheet'!I13-'Balance sheet'!I19)/(SOCIE!H27-SOCIE!H23)*365</f>
        <v>#DIV/0!</v>
      </c>
      <c r="G29" s="357" t="e">
        <f>('Balance sheet'!J14+'Balance sheet'!J13-'Balance sheet'!J19)/(SOCIE!I27-SOCIE!I23)*365</f>
        <v>#DIV/0!</v>
      </c>
      <c r="H29" s="11"/>
    </row>
    <row r="30" spans="1:8" ht="14.5" x14ac:dyDescent="0.35">
      <c r="B30" s="13" t="s">
        <v>335</v>
      </c>
      <c r="C30" s="186">
        <f>Cashflow!E33</f>
        <v>0</v>
      </c>
      <c r="D30" s="186">
        <f>Cashflow!G33</f>
        <v>0</v>
      </c>
      <c r="E30" s="186">
        <f>Cashflow!H33</f>
        <v>0</v>
      </c>
      <c r="F30" s="186">
        <f>Cashflow!I33</f>
        <v>0</v>
      </c>
      <c r="G30" s="186">
        <f>Cashflow!J33</f>
        <v>0</v>
      </c>
      <c r="H30" s="9"/>
    </row>
    <row r="31" spans="1:8" ht="14.5" x14ac:dyDescent="0.35">
      <c r="B31" s="15" t="s">
        <v>336</v>
      </c>
      <c r="C31" s="178" t="e">
        <f>Cashflow!E33/SOCIE!D14</f>
        <v>#DIV/0!</v>
      </c>
      <c r="D31" s="178" t="e">
        <f>Cashflow!G33/SOCIE!F14</f>
        <v>#DIV/0!</v>
      </c>
      <c r="E31" s="178" t="e">
        <f>Cashflow!H33/SOCIE!G14</f>
        <v>#DIV/0!</v>
      </c>
      <c r="F31" s="178" t="e">
        <f>Cashflow!I33/SOCIE!H14</f>
        <v>#DIV/0!</v>
      </c>
      <c r="G31" s="178" t="e">
        <f>Cashflow!J33/SOCIE!I14</f>
        <v>#DIV/0!</v>
      </c>
      <c r="H31" s="9"/>
    </row>
    <row r="32" spans="1:8" ht="14.5" x14ac:dyDescent="0.35">
      <c r="A32" s="9"/>
      <c r="B32" s="46"/>
      <c r="C32" s="117"/>
      <c r="D32" s="117"/>
      <c r="E32" s="117"/>
      <c r="F32" s="117"/>
      <c r="G32" s="117"/>
      <c r="H32" s="9"/>
    </row>
    <row r="33" spans="2:8" ht="14.5" x14ac:dyDescent="0.35">
      <c r="B33" s="428" t="s">
        <v>61</v>
      </c>
      <c r="C33" s="429"/>
      <c r="D33" s="429"/>
      <c r="E33" s="429"/>
      <c r="F33" s="429"/>
      <c r="G33" s="429"/>
      <c r="H33" s="11"/>
    </row>
    <row r="34" spans="2:8" ht="14.5" x14ac:dyDescent="0.35">
      <c r="B34" s="118" t="s">
        <v>85</v>
      </c>
      <c r="C34" s="119">
        <f>'Balance sheet'!E52</f>
        <v>0</v>
      </c>
      <c r="D34" s="119">
        <f>'Balance sheet'!G52</f>
        <v>0</v>
      </c>
      <c r="E34" s="119">
        <f>'Balance sheet'!H52</f>
        <v>0</v>
      </c>
      <c r="F34" s="119">
        <f>'Balance sheet'!I52</f>
        <v>0</v>
      </c>
      <c r="G34" s="119">
        <f>'Balance sheet'!J52</f>
        <v>0</v>
      </c>
    </row>
    <row r="35" spans="2:8" ht="14.5" x14ac:dyDescent="0.35">
      <c r="B35" s="12" t="s">
        <v>62</v>
      </c>
      <c r="C35" s="54" t="e">
        <f>'Balance sheet'!E16/'Balance sheet'!E27</f>
        <v>#DIV/0!</v>
      </c>
      <c r="D35" s="54" t="e">
        <f>'Balance sheet'!G16/'Balance sheet'!G27</f>
        <v>#DIV/0!</v>
      </c>
      <c r="E35" s="55" t="e">
        <f>'Balance sheet'!H16/'Balance sheet'!H27</f>
        <v>#DIV/0!</v>
      </c>
      <c r="F35" s="54" t="e">
        <f>'Balance sheet'!I16/'Balance sheet'!I27</f>
        <v>#DIV/0!</v>
      </c>
      <c r="G35" s="54" t="e">
        <f>'Balance sheet'!J16/'Balance sheet'!J27</f>
        <v>#DIV/0!</v>
      </c>
    </row>
    <row r="36" spans="2:8" ht="14.5" x14ac:dyDescent="0.35">
      <c r="B36" s="12" t="s">
        <v>113</v>
      </c>
      <c r="C36" s="56" t="e">
        <f>'Balance sheet'!E52/SOCIE!D14</f>
        <v>#DIV/0!</v>
      </c>
      <c r="D36" s="56" t="e">
        <f>'Balance sheet'!G52/SOCIE!F14</f>
        <v>#DIV/0!</v>
      </c>
      <c r="E36" s="56" t="e">
        <f>'Balance sheet'!H52/SOCIE!G14</f>
        <v>#DIV/0!</v>
      </c>
      <c r="F36" s="56" t="e">
        <f>'Balance sheet'!I52/SOCIE!H14</f>
        <v>#DIV/0!</v>
      </c>
      <c r="G36" s="56" t="e">
        <f>'Balance sheet'!J52/SOCIE!I14</f>
        <v>#DIV/0!</v>
      </c>
    </row>
    <row r="37" spans="2:8" ht="14.5" x14ac:dyDescent="0.35">
      <c r="B37" s="18" t="s">
        <v>142</v>
      </c>
      <c r="C37" s="53">
        <f>'Balance sheet'!E18+'Balance sheet'!E19+'Balance sheet'!E20+'Balance sheet'!E21+'Balance sheet'!E34+'Balance sheet'!E35+'Balance sheet'!E36+'Balance sheet'!E37+'Balance sheet'!E24+'Balance sheet'!E38</f>
        <v>0</v>
      </c>
      <c r="D37" s="53">
        <f>'Balance sheet'!G18+'Balance sheet'!G19+'Balance sheet'!G20+'Balance sheet'!G21+'Balance sheet'!G34+'Balance sheet'!G35+'Balance sheet'!G36+'Balance sheet'!G37+'Balance sheet'!G24+'Balance sheet'!G38</f>
        <v>0</v>
      </c>
      <c r="E37" s="53">
        <f>'Balance sheet'!H18+'Balance sheet'!H19+'Balance sheet'!H20+'Balance sheet'!H21+'Balance sheet'!H34+'Balance sheet'!H35+'Balance sheet'!H36+'Balance sheet'!H37+'Balance sheet'!H24+'Balance sheet'!H38</f>
        <v>0</v>
      </c>
      <c r="F37" s="53">
        <f>'Balance sheet'!I18+'Balance sheet'!I19+'Balance sheet'!I20+'Balance sheet'!I21+'Balance sheet'!I34+'Balance sheet'!I35+'Balance sheet'!I36+'Balance sheet'!I37+'Balance sheet'!I24+'Balance sheet'!I38</f>
        <v>0</v>
      </c>
      <c r="G37" s="53">
        <f>'Balance sheet'!J18+'Balance sheet'!J19+'Balance sheet'!J20+'Balance sheet'!J21+'Balance sheet'!J34+'Balance sheet'!J35+'Balance sheet'!J36+'Balance sheet'!J37+'Balance sheet'!J24+'Balance sheet'!J38</f>
        <v>0</v>
      </c>
    </row>
    <row r="38" spans="2:8" ht="14.5" x14ac:dyDescent="0.35">
      <c r="B38" s="94" t="s">
        <v>112</v>
      </c>
      <c r="C38" s="95" t="e">
        <f>(SOCIE!D30+SOCIE!D24)/SOCIE!D24</f>
        <v>#DIV/0!</v>
      </c>
      <c r="D38" s="95" t="e">
        <f>(SOCIE!F30+SOCIE!F24)/SOCIE!F24</f>
        <v>#DIV/0!</v>
      </c>
      <c r="E38" s="95" t="e">
        <f>(SOCIE!G30+SOCIE!G24)/SOCIE!G24</f>
        <v>#DIV/0!</v>
      </c>
      <c r="F38" s="95" t="e">
        <f>(SOCIE!H30+SOCIE!H24)/SOCIE!H24</f>
        <v>#DIV/0!</v>
      </c>
      <c r="G38" s="95" t="e">
        <f>(SOCIE!I30+SOCIE!I24)/SOCIE!I24</f>
        <v>#DIV/0!</v>
      </c>
    </row>
    <row r="39" spans="2:8" ht="14.5" x14ac:dyDescent="0.35">
      <c r="B39" s="16"/>
      <c r="C39" s="16"/>
      <c r="D39" s="16"/>
      <c r="E39" s="16"/>
      <c r="F39" s="16"/>
      <c r="G39" s="16"/>
    </row>
  </sheetData>
  <sheetProtection password="E0DA" sheet="1" objects="1" scenarios="1"/>
  <mergeCells count="5">
    <mergeCell ref="B5:G5"/>
    <mergeCell ref="B14:G14"/>
    <mergeCell ref="B20:G20"/>
    <mergeCell ref="B26:G26"/>
    <mergeCell ref="B33:G33"/>
  </mergeCells>
  <phoneticPr fontId="4" type="noConversion"/>
  <pageMargins left="0.74803149606299213" right="0.74803149606299213" top="2.3622047244094491" bottom="0.98425196850393704"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Declaration</vt:lpstr>
      <vt:lpstr>Key risks</vt:lpstr>
      <vt:lpstr>Sensitivity analysis</vt:lpstr>
      <vt:lpstr>Pension assumptions</vt:lpstr>
      <vt:lpstr>SOCIE</vt:lpstr>
      <vt:lpstr>Income</vt:lpstr>
      <vt:lpstr>Expenditure</vt:lpstr>
      <vt:lpstr>Adjusted operating result</vt:lpstr>
      <vt:lpstr>Balance sheet</vt:lpstr>
      <vt:lpstr>Cashflow</vt:lpstr>
      <vt:lpstr>Capital expenditure</vt:lpstr>
      <vt:lpstr>ALF funding</vt:lpstr>
      <vt:lpstr>Summary</vt:lpstr>
      <vt:lpstr>'Adjusted operating result'!Print_Area</vt:lpstr>
      <vt:lpstr>'Balance sheet'!Print_Area</vt:lpstr>
      <vt:lpstr>'Capital expenditure'!Print_Area</vt:lpstr>
      <vt:lpstr>Cashflow!Print_Area</vt:lpstr>
      <vt:lpstr>Declaration!Print_Area</vt:lpstr>
      <vt:lpstr>Expenditure!Print_Area</vt:lpstr>
      <vt:lpstr>Income!Print_Area</vt:lpstr>
      <vt:lpstr>'Pension assumptions'!Print_Area</vt:lpstr>
      <vt:lpstr>'Sensitivity analysis'!Print_Area</vt:lpstr>
      <vt:lpstr>SOCIE!Print_Area</vt:lpstr>
      <vt:lpstr>Summary!Print_Area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Financial Forecast Return 2020-21 to 2023-24 template</dc:title>
  <dc:subject/>
  <dc:creator/>
  <cp:lastModifiedBy>Giulio Romano</cp:lastModifiedBy>
  <cp:lastPrinted>2019-06-14T09:16:55Z</cp:lastPrinted>
  <dcterms:created xsi:type="dcterms:W3CDTF">2011-05-20T09:12:30Z</dcterms:created>
  <dcterms:modified xsi:type="dcterms:W3CDTF">2021-08-24T09:54:20Z</dcterms:modified>
</cp:coreProperties>
</file>