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https://sfcacuk-my.sharepoint.com/personal/gromano_sfc_ac_uk/Documents/Publications/"/>
    </mc:Choice>
  </mc:AlternateContent>
  <xr:revisionPtr revIDLastSave="265" documentId="8_{A1268842-B877-4A17-90A5-CF53E6F3781B}" xr6:coauthVersionLast="47" xr6:coauthVersionMax="47" xr10:uidLastSave="{3DCAB95A-5427-4CFD-B2A4-11F8E15A147E}"/>
  <bookViews>
    <workbookView xWindow="-110" yWindow="-110" windowWidth="19420" windowHeight="10420" tabRatio="843" xr2:uid="{00000000-000D-0000-FFFF-FFFF00000000}"/>
  </bookViews>
  <sheets>
    <sheet name="Declaration" sheetId="1" r:id="rId1"/>
    <sheet name="Efficiencies and sensitivities" sheetId="17" r:id="rId2"/>
    <sheet name="Pension assumptions" sheetId="14" r:id="rId3"/>
    <sheet name="SOCIE" sheetId="2" r:id="rId4"/>
    <sheet name="Income" sheetId="15" r:id="rId5"/>
    <sheet name="Expenditure" sheetId="16" r:id="rId6"/>
    <sheet name="Adjusted operating result" sheetId="9" r:id="rId7"/>
    <sheet name="Balance sheet" sheetId="6" r:id="rId8"/>
    <sheet name="Cashflow" sheetId="13" r:id="rId9"/>
    <sheet name="Capital expenditure" sheetId="3" r:id="rId10"/>
    <sheet name="ALF funding" sheetId="11" r:id="rId11"/>
    <sheet name="Summary" sheetId="7" r:id="rId12"/>
  </sheets>
  <definedNames>
    <definedName name="_xlnm.Print_Area" localSheetId="6">'Adjusted operating result'!$A$1:$R$44</definedName>
    <definedName name="_xlnm.Print_Area" localSheetId="7">'Balance sheet'!$A$1:$T$58</definedName>
    <definedName name="_xlnm.Print_Area" localSheetId="9">'Capital expenditure'!$A$1:$N$47</definedName>
    <definedName name="_xlnm.Print_Area" localSheetId="8">Cashflow!$A$1:$T$61</definedName>
    <definedName name="_xlnm.Print_Area" localSheetId="0">Declaration!$B$1:$N$21</definedName>
    <definedName name="_xlnm.Print_Area" localSheetId="1">'Efficiencies and sensitivities'!$A$1:$H$57</definedName>
    <definedName name="_xlnm.Print_Area" localSheetId="5">Expenditure!$A$1:$Q$67</definedName>
    <definedName name="_xlnm.Print_Area" localSheetId="4">Income!$A$1:$L$58</definedName>
    <definedName name="_xlnm.Print_Area" localSheetId="2">'Pension assumptions'!$A$1:$J$7</definedName>
    <definedName name="_xlnm.Print_Area" localSheetId="3">SOCIE!$A$1:$S$48</definedName>
    <definedName name="_xlnm.Print_Area" localSheetId="11">Summary!$A$1:$J$41</definedName>
  </definedNames>
  <calcPr calcId="191028"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48" i="2" l="1"/>
  <c r="D48" i="2"/>
  <c r="K33" i="2"/>
  <c r="J33" i="2"/>
  <c r="C7" i="14"/>
  <c r="H57" i="15"/>
  <c r="D9" i="2"/>
  <c r="C9" i="17"/>
  <c r="D17" i="17"/>
  <c r="E17" i="17"/>
  <c r="F17" i="17"/>
  <c r="G17" i="17"/>
  <c r="C17" i="17"/>
  <c r="G28" i="17"/>
  <c r="F28" i="17"/>
  <c r="E28" i="17"/>
  <c r="D28" i="17"/>
  <c r="C28" i="17"/>
  <c r="D9" i="17"/>
  <c r="E9" i="17"/>
  <c r="F9" i="17"/>
  <c r="G9" i="17"/>
  <c r="D21" i="17"/>
  <c r="E21" i="17"/>
  <c r="F21" i="17"/>
  <c r="G21" i="17"/>
  <c r="D15" i="17"/>
  <c r="E15" i="17"/>
  <c r="F15" i="17"/>
  <c r="G15" i="17"/>
  <c r="C21" i="17"/>
  <c r="C15" i="17"/>
  <c r="D3" i="17"/>
  <c r="E3" i="17"/>
  <c r="F3" i="17"/>
  <c r="G3" i="17"/>
  <c r="C3" i="17"/>
  <c r="F49" i="17" l="1"/>
  <c r="G49" i="17"/>
  <c r="F36" i="17"/>
  <c r="G36" i="17"/>
  <c r="F38" i="17"/>
  <c r="F41" i="17" s="1"/>
  <c r="G38" i="17"/>
  <c r="G41" i="17" s="1"/>
  <c r="F31" i="17"/>
  <c r="G31" i="17"/>
  <c r="H34" i="7"/>
  <c r="I34" i="7"/>
  <c r="H35" i="7"/>
  <c r="I35" i="7"/>
  <c r="H36" i="7"/>
  <c r="I36" i="7"/>
  <c r="H37" i="7"/>
  <c r="I37" i="7"/>
  <c r="H38" i="7"/>
  <c r="I38" i="7"/>
  <c r="H27" i="7"/>
  <c r="I27" i="7"/>
  <c r="H28" i="7"/>
  <c r="I28" i="7"/>
  <c r="H29" i="7"/>
  <c r="I29" i="7"/>
  <c r="H21" i="7"/>
  <c r="I21" i="7"/>
  <c r="H22" i="7"/>
  <c r="I22" i="7"/>
  <c r="H23" i="7"/>
  <c r="I23" i="7"/>
  <c r="H24" i="7"/>
  <c r="I24" i="7"/>
  <c r="H15" i="7"/>
  <c r="I15" i="7"/>
  <c r="H16" i="7"/>
  <c r="I16" i="7"/>
  <c r="H17" i="7"/>
  <c r="I17" i="7"/>
  <c r="H18" i="7"/>
  <c r="I18" i="7"/>
  <c r="H6" i="7"/>
  <c r="I6" i="7"/>
  <c r="H7" i="7"/>
  <c r="I7" i="7"/>
  <c r="H8" i="7"/>
  <c r="I8" i="7"/>
  <c r="H9" i="7"/>
  <c r="I9" i="7"/>
  <c r="H10" i="7"/>
  <c r="I10" i="7"/>
  <c r="H11" i="7"/>
  <c r="I11" i="7"/>
  <c r="H2" i="7"/>
  <c r="I2" i="7"/>
  <c r="H28" i="11"/>
  <c r="H9" i="11" s="1"/>
  <c r="I28" i="11"/>
  <c r="H37" i="11"/>
  <c r="I37" i="11"/>
  <c r="I10" i="11" s="1"/>
  <c r="H20" i="11"/>
  <c r="I20" i="11"/>
  <c r="H19" i="11"/>
  <c r="I19" i="11"/>
  <c r="I9" i="11"/>
  <c r="H10" i="11"/>
  <c r="H2" i="11"/>
  <c r="I2" i="11"/>
  <c r="L6" i="3"/>
  <c r="M6" i="3"/>
  <c r="N6" i="3"/>
  <c r="O6" i="3"/>
  <c r="P6" i="3"/>
  <c r="L7" i="3"/>
  <c r="M7" i="3"/>
  <c r="N7" i="3"/>
  <c r="O7" i="3"/>
  <c r="P7" i="3"/>
  <c r="L8" i="3"/>
  <c r="M8" i="3"/>
  <c r="N8" i="3"/>
  <c r="O8" i="3"/>
  <c r="P8" i="3"/>
  <c r="L9" i="3"/>
  <c r="M9" i="3"/>
  <c r="N9" i="3"/>
  <c r="O9" i="3"/>
  <c r="P9" i="3"/>
  <c r="L10" i="3"/>
  <c r="M10" i="3"/>
  <c r="N10" i="3"/>
  <c r="O10" i="3"/>
  <c r="P10" i="3"/>
  <c r="L11" i="3"/>
  <c r="M11" i="3"/>
  <c r="N11" i="3"/>
  <c r="O11" i="3"/>
  <c r="P11" i="3"/>
  <c r="L12" i="3"/>
  <c r="M12" i="3"/>
  <c r="N12" i="3"/>
  <c r="O12" i="3"/>
  <c r="P12" i="3"/>
  <c r="L13" i="3"/>
  <c r="M13" i="3"/>
  <c r="N13" i="3"/>
  <c r="O13" i="3"/>
  <c r="P13" i="3"/>
  <c r="L14" i="3"/>
  <c r="M14" i="3"/>
  <c r="N14" i="3"/>
  <c r="O14" i="3"/>
  <c r="P14" i="3"/>
  <c r="L15" i="3"/>
  <c r="M15" i="3"/>
  <c r="N15" i="3"/>
  <c r="O15" i="3"/>
  <c r="P15" i="3"/>
  <c r="L16" i="3"/>
  <c r="M16" i="3"/>
  <c r="N16" i="3"/>
  <c r="O16" i="3"/>
  <c r="P16" i="3"/>
  <c r="L17" i="3"/>
  <c r="M17" i="3"/>
  <c r="N17" i="3"/>
  <c r="O17" i="3"/>
  <c r="P17" i="3"/>
  <c r="L18" i="3"/>
  <c r="M18" i="3"/>
  <c r="N18" i="3"/>
  <c r="O18" i="3"/>
  <c r="P18" i="3"/>
  <c r="L28" i="3"/>
  <c r="M28" i="3"/>
  <c r="N28" i="3"/>
  <c r="O28" i="3"/>
  <c r="P28" i="3"/>
  <c r="L29" i="3"/>
  <c r="M29" i="3"/>
  <c r="N29" i="3"/>
  <c r="O29" i="3"/>
  <c r="P29" i="3"/>
  <c r="L30" i="3"/>
  <c r="M30" i="3"/>
  <c r="N30" i="3"/>
  <c r="O30" i="3"/>
  <c r="P30" i="3"/>
  <c r="L31" i="3"/>
  <c r="M31" i="3"/>
  <c r="N31" i="3"/>
  <c r="O31" i="3"/>
  <c r="P31" i="3"/>
  <c r="L32" i="3"/>
  <c r="M32" i="3"/>
  <c r="N32" i="3"/>
  <c r="O32" i="3"/>
  <c r="P32" i="3"/>
  <c r="L33" i="3"/>
  <c r="M33" i="3"/>
  <c r="N33" i="3"/>
  <c r="O33" i="3"/>
  <c r="P33" i="3"/>
  <c r="L34" i="3"/>
  <c r="M34" i="3"/>
  <c r="N34" i="3"/>
  <c r="O34" i="3"/>
  <c r="P34" i="3"/>
  <c r="L35" i="3"/>
  <c r="M35" i="3"/>
  <c r="N35" i="3"/>
  <c r="O35" i="3"/>
  <c r="P35" i="3"/>
  <c r="L36" i="3"/>
  <c r="M36" i="3"/>
  <c r="N36" i="3"/>
  <c r="O36" i="3"/>
  <c r="P36" i="3"/>
  <c r="L37" i="3"/>
  <c r="M37" i="3"/>
  <c r="N37" i="3"/>
  <c r="O37" i="3"/>
  <c r="P37" i="3"/>
  <c r="L38" i="3"/>
  <c r="M38" i="3"/>
  <c r="N38" i="3"/>
  <c r="O38" i="3"/>
  <c r="P38" i="3"/>
  <c r="L39" i="3"/>
  <c r="M39" i="3"/>
  <c r="N39" i="3"/>
  <c r="O39" i="3"/>
  <c r="P39" i="3"/>
  <c r="K7" i="3"/>
  <c r="K8" i="3"/>
  <c r="K9" i="3"/>
  <c r="K10" i="3"/>
  <c r="K11" i="3"/>
  <c r="K12" i="3"/>
  <c r="K13" i="3"/>
  <c r="K14" i="3"/>
  <c r="K15" i="3"/>
  <c r="K16" i="3"/>
  <c r="K17" i="3"/>
  <c r="K18" i="3"/>
  <c r="K28" i="3"/>
  <c r="K29" i="3"/>
  <c r="K30" i="3"/>
  <c r="K31" i="3"/>
  <c r="K32" i="3"/>
  <c r="K33" i="3"/>
  <c r="K34" i="3"/>
  <c r="K35" i="3"/>
  <c r="K36" i="3"/>
  <c r="K37" i="3"/>
  <c r="K38" i="3"/>
  <c r="K39" i="3"/>
  <c r="O2" i="3"/>
  <c r="P2" i="3"/>
  <c r="H32" i="3"/>
  <c r="I32" i="3"/>
  <c r="H39" i="3"/>
  <c r="I39" i="3"/>
  <c r="I24" i="3"/>
  <c r="H24" i="3"/>
  <c r="H23" i="3"/>
  <c r="I23" i="3"/>
  <c r="H8" i="3"/>
  <c r="I8" i="3"/>
  <c r="H18" i="3"/>
  <c r="I18" i="3"/>
  <c r="H2" i="3"/>
  <c r="I2" i="3"/>
  <c r="R10" i="13"/>
  <c r="S10" i="13"/>
  <c r="R11" i="13"/>
  <c r="S11" i="13"/>
  <c r="R12" i="13"/>
  <c r="S12" i="13"/>
  <c r="R13" i="13"/>
  <c r="S13" i="13"/>
  <c r="R14" i="13"/>
  <c r="S14" i="13"/>
  <c r="R15" i="13"/>
  <c r="S15" i="13"/>
  <c r="R16" i="13"/>
  <c r="S16" i="13"/>
  <c r="R17" i="13"/>
  <c r="S17" i="13"/>
  <c r="R18" i="13"/>
  <c r="S18" i="13"/>
  <c r="R19" i="13"/>
  <c r="S19" i="13"/>
  <c r="R20" i="13"/>
  <c r="S20" i="13"/>
  <c r="R21" i="13"/>
  <c r="S21" i="13"/>
  <c r="R22" i="13"/>
  <c r="S22" i="13"/>
  <c r="R23" i="13"/>
  <c r="S23" i="13"/>
  <c r="R24" i="13"/>
  <c r="S24" i="13"/>
  <c r="R26" i="13"/>
  <c r="S26" i="13"/>
  <c r="R27" i="13"/>
  <c r="S27" i="13"/>
  <c r="R28" i="13"/>
  <c r="S28" i="13"/>
  <c r="R29" i="13"/>
  <c r="S29" i="13"/>
  <c r="R30" i="13"/>
  <c r="S30" i="13"/>
  <c r="R31" i="13"/>
  <c r="S31" i="13"/>
  <c r="R36" i="13"/>
  <c r="S36" i="13"/>
  <c r="R37" i="13"/>
  <c r="S37" i="13"/>
  <c r="R38" i="13"/>
  <c r="S38" i="13"/>
  <c r="R39" i="13"/>
  <c r="S39" i="13"/>
  <c r="R40" i="13"/>
  <c r="S40" i="13"/>
  <c r="R41" i="13"/>
  <c r="S41" i="13"/>
  <c r="R42" i="13"/>
  <c r="S42" i="13"/>
  <c r="R43" i="13"/>
  <c r="S43" i="13"/>
  <c r="R44" i="13"/>
  <c r="S44" i="13"/>
  <c r="R45" i="13"/>
  <c r="S45" i="13"/>
  <c r="R46" i="13"/>
  <c r="S46" i="13"/>
  <c r="R49" i="13"/>
  <c r="S49" i="13"/>
  <c r="R50" i="13"/>
  <c r="S50" i="13"/>
  <c r="R51" i="13"/>
  <c r="S51" i="13"/>
  <c r="R52" i="13"/>
  <c r="S52" i="13"/>
  <c r="R53" i="13"/>
  <c r="S53" i="13"/>
  <c r="R54" i="13"/>
  <c r="S54" i="13"/>
  <c r="R55" i="13"/>
  <c r="S55" i="13"/>
  <c r="R56" i="13"/>
  <c r="S56" i="13"/>
  <c r="R60" i="13"/>
  <c r="S60" i="13"/>
  <c r="R61" i="13"/>
  <c r="S61" i="13"/>
  <c r="K10" i="13"/>
  <c r="K24" i="13" s="1"/>
  <c r="L10" i="13"/>
  <c r="L24" i="13" s="1"/>
  <c r="K31" i="13"/>
  <c r="L31" i="13"/>
  <c r="K46" i="13"/>
  <c r="L46" i="13"/>
  <c r="K56" i="13"/>
  <c r="L56" i="13"/>
  <c r="K60" i="13"/>
  <c r="L60" i="13"/>
  <c r="K61" i="13"/>
  <c r="K63" i="13" s="1"/>
  <c r="L61" i="13"/>
  <c r="L63" i="13" s="1"/>
  <c r="R3" i="13"/>
  <c r="S3" i="13"/>
  <c r="K3" i="13"/>
  <c r="L3" i="13"/>
  <c r="R3" i="6"/>
  <c r="S3" i="6"/>
  <c r="K9" i="6"/>
  <c r="L9" i="6"/>
  <c r="K16" i="6"/>
  <c r="K30" i="6" s="1"/>
  <c r="K32" i="6" s="1"/>
  <c r="K47" i="6" s="1"/>
  <c r="K59" i="6" s="1"/>
  <c r="L16" i="6"/>
  <c r="L30" i="6" s="1"/>
  <c r="L32" i="6" s="1"/>
  <c r="L47" i="6" s="1"/>
  <c r="L59" i="6" s="1"/>
  <c r="K27" i="6"/>
  <c r="L27" i="6"/>
  <c r="K42" i="6"/>
  <c r="L42" i="6"/>
  <c r="K45" i="6"/>
  <c r="L45" i="6"/>
  <c r="K57" i="6"/>
  <c r="L57" i="6"/>
  <c r="K3" i="6"/>
  <c r="L3" i="6"/>
  <c r="I35" i="9"/>
  <c r="J35" i="9"/>
  <c r="I42" i="9"/>
  <c r="J42" i="9"/>
  <c r="I44" i="9"/>
  <c r="J44" i="9"/>
  <c r="P11" i="9"/>
  <c r="Q11" i="9"/>
  <c r="P12" i="9"/>
  <c r="Q12" i="9"/>
  <c r="P18" i="9"/>
  <c r="Q18" i="9"/>
  <c r="P19" i="9"/>
  <c r="Q19" i="9"/>
  <c r="P20" i="9"/>
  <c r="P21" i="9"/>
  <c r="Q21" i="9"/>
  <c r="Q4" i="9"/>
  <c r="P4" i="9"/>
  <c r="I12" i="9"/>
  <c r="J12" i="9"/>
  <c r="I20" i="9"/>
  <c r="Q20" i="9" s="1"/>
  <c r="J20" i="9"/>
  <c r="I4" i="9"/>
  <c r="J4" i="9"/>
  <c r="Q7" i="2"/>
  <c r="R7" i="2"/>
  <c r="Q8" i="2"/>
  <c r="R8" i="2"/>
  <c r="Q9" i="2"/>
  <c r="R9" i="2"/>
  <c r="Q10" i="2"/>
  <c r="R10" i="2"/>
  <c r="Q11" i="2"/>
  <c r="R11" i="2"/>
  <c r="Q12" i="2"/>
  <c r="R12" i="2"/>
  <c r="Q13" i="2"/>
  <c r="R13" i="2"/>
  <c r="Q14" i="2"/>
  <c r="R14" i="2"/>
  <c r="Q18" i="2"/>
  <c r="R18" i="2"/>
  <c r="Q19" i="2"/>
  <c r="R19" i="2"/>
  <c r="Q20" i="2"/>
  <c r="R20" i="2"/>
  <c r="Q21" i="2"/>
  <c r="R21" i="2"/>
  <c r="R22" i="2"/>
  <c r="Q23" i="2"/>
  <c r="R23" i="2"/>
  <c r="Q24" i="2"/>
  <c r="R24" i="2"/>
  <c r="Q34" i="2"/>
  <c r="R34" i="2"/>
  <c r="Q35" i="2"/>
  <c r="R35" i="2"/>
  <c r="Q36" i="2"/>
  <c r="R36" i="2"/>
  <c r="Q40" i="2"/>
  <c r="R40" i="2"/>
  <c r="Q44" i="2"/>
  <c r="R44" i="2"/>
  <c r="Q45" i="2"/>
  <c r="R45" i="2"/>
  <c r="Q46" i="2"/>
  <c r="R46" i="2"/>
  <c r="J22" i="2"/>
  <c r="I13" i="9" s="1"/>
  <c r="K22" i="2"/>
  <c r="J13" i="9" s="1"/>
  <c r="R33" i="2"/>
  <c r="J12" i="2"/>
  <c r="K12" i="2"/>
  <c r="J14" i="2"/>
  <c r="K14" i="2"/>
  <c r="G39" i="17" l="1"/>
  <c r="F39" i="17"/>
  <c r="G47" i="17"/>
  <c r="F47" i="17"/>
  <c r="G55" i="17"/>
  <c r="G57" i="17" s="1"/>
  <c r="F55" i="17"/>
  <c r="F57" i="17" s="1"/>
  <c r="Q13" i="9"/>
  <c r="K27" i="2"/>
  <c r="K30" i="2" s="1"/>
  <c r="J27" i="2"/>
  <c r="E38" i="17"/>
  <c r="E41" i="17" s="1"/>
  <c r="D38" i="17"/>
  <c r="D41" i="17" s="1"/>
  <c r="E31" i="17"/>
  <c r="D31" i="17"/>
  <c r="C31" i="17"/>
  <c r="A1" i="17"/>
  <c r="J8" i="9" l="1"/>
  <c r="J23" i="9" s="1"/>
  <c r="K38" i="2"/>
  <c r="K42" i="2" s="1"/>
  <c r="R27" i="2"/>
  <c r="J30" i="2"/>
  <c r="C49" i="17"/>
  <c r="H28" i="16"/>
  <c r="G28" i="16"/>
  <c r="E28" i="16"/>
  <c r="C15" i="9"/>
  <c r="L7" i="13" l="1"/>
  <c r="L33" i="13" s="1"/>
  <c r="J38" i="2"/>
  <c r="R30" i="2"/>
  <c r="I8" i="9"/>
  <c r="I23" i="9" s="1"/>
  <c r="Q23" i="9" s="1"/>
  <c r="E49" i="17"/>
  <c r="D49" i="17"/>
  <c r="F22" i="2"/>
  <c r="L58" i="13" l="1"/>
  <c r="I30" i="7"/>
  <c r="I31" i="7"/>
  <c r="J42" i="2"/>
  <c r="R38" i="2"/>
  <c r="N6" i="6"/>
  <c r="J8" i="15"/>
  <c r="K8" i="15"/>
  <c r="J9" i="15"/>
  <c r="K9" i="15"/>
  <c r="J10" i="15"/>
  <c r="K10" i="15"/>
  <c r="J11" i="15"/>
  <c r="K11" i="15"/>
  <c r="J12" i="15"/>
  <c r="K12" i="15"/>
  <c r="J13" i="15"/>
  <c r="K13" i="15"/>
  <c r="J17" i="15"/>
  <c r="K17" i="15"/>
  <c r="J18" i="15"/>
  <c r="K18" i="15"/>
  <c r="J19" i="15"/>
  <c r="K19" i="15"/>
  <c r="J20" i="15"/>
  <c r="K20" i="15"/>
  <c r="J21" i="15"/>
  <c r="K21" i="15"/>
  <c r="J22" i="15"/>
  <c r="K22" i="15"/>
  <c r="J23" i="15"/>
  <c r="K23" i="15"/>
  <c r="J24" i="15"/>
  <c r="K24" i="15"/>
  <c r="J27" i="15"/>
  <c r="K27" i="15"/>
  <c r="J28" i="15"/>
  <c r="K28" i="15"/>
  <c r="J32" i="15"/>
  <c r="K32" i="15"/>
  <c r="J33" i="15"/>
  <c r="K33" i="15"/>
  <c r="J34" i="15"/>
  <c r="K34" i="15"/>
  <c r="J38" i="15"/>
  <c r="K38" i="15"/>
  <c r="J39" i="15"/>
  <c r="K39" i="15"/>
  <c r="J40" i="15"/>
  <c r="K40" i="15"/>
  <c r="J41" i="15"/>
  <c r="K41" i="15"/>
  <c r="J42" i="15"/>
  <c r="K42" i="15"/>
  <c r="J46" i="15"/>
  <c r="K46" i="15"/>
  <c r="J47" i="15"/>
  <c r="K47" i="15"/>
  <c r="J48" i="15"/>
  <c r="K48" i="15"/>
  <c r="J49" i="15"/>
  <c r="K49" i="15"/>
  <c r="J50" i="15"/>
  <c r="K50" i="15"/>
  <c r="J54" i="15"/>
  <c r="K54" i="15"/>
  <c r="J55" i="15"/>
  <c r="K55" i="15"/>
  <c r="J56" i="15"/>
  <c r="K56" i="15"/>
  <c r="K7" i="15"/>
  <c r="J7" i="15"/>
  <c r="K63" i="16"/>
  <c r="J63" i="16"/>
  <c r="K62" i="16"/>
  <c r="J62" i="16"/>
  <c r="K61" i="16"/>
  <c r="J61" i="16"/>
  <c r="K60" i="16"/>
  <c r="J60" i="16"/>
  <c r="K59" i="16"/>
  <c r="J59" i="16"/>
  <c r="K56" i="16"/>
  <c r="J56" i="16"/>
  <c r="K55" i="16"/>
  <c r="J55" i="16"/>
  <c r="K54" i="16"/>
  <c r="J54" i="16"/>
  <c r="K51" i="16"/>
  <c r="J51" i="16"/>
  <c r="K50" i="16"/>
  <c r="J50" i="16"/>
  <c r="K49" i="16"/>
  <c r="J49" i="16"/>
  <c r="K48" i="16"/>
  <c r="J48" i="16"/>
  <c r="K47" i="16"/>
  <c r="J47" i="16"/>
  <c r="K46" i="16"/>
  <c r="J46" i="16"/>
  <c r="K45" i="16"/>
  <c r="J45" i="16"/>
  <c r="K44" i="16"/>
  <c r="J44" i="16"/>
  <c r="K43" i="16"/>
  <c r="J43" i="16"/>
  <c r="K42" i="16"/>
  <c r="J42" i="16"/>
  <c r="K40" i="16"/>
  <c r="J40" i="16"/>
  <c r="K39" i="16"/>
  <c r="J39" i="16"/>
  <c r="K38" i="16"/>
  <c r="J38" i="16"/>
  <c r="K37" i="16"/>
  <c r="J37" i="16"/>
  <c r="K36" i="16"/>
  <c r="J36" i="16"/>
  <c r="K33" i="16"/>
  <c r="J33" i="16"/>
  <c r="K24" i="16"/>
  <c r="J24" i="16"/>
  <c r="K23" i="16"/>
  <c r="J23" i="16"/>
  <c r="K22" i="16"/>
  <c r="J22" i="16"/>
  <c r="K18" i="16"/>
  <c r="J18" i="16"/>
  <c r="K14" i="16"/>
  <c r="J14" i="16"/>
  <c r="K13" i="16"/>
  <c r="J13" i="16"/>
  <c r="K12" i="16"/>
  <c r="J12" i="16"/>
  <c r="K11" i="16"/>
  <c r="J11" i="16"/>
  <c r="K10" i="16"/>
  <c r="J10" i="16"/>
  <c r="K9" i="16"/>
  <c r="J9" i="16"/>
  <c r="K8" i="16"/>
  <c r="J8" i="16"/>
  <c r="K7" i="16"/>
  <c r="J7" i="16"/>
  <c r="E15" i="16"/>
  <c r="J48" i="2" l="1"/>
  <c r="R48" i="2" s="1"/>
  <c r="K7" i="13"/>
  <c r="R42" i="2"/>
  <c r="C34" i="7"/>
  <c r="D34" i="7"/>
  <c r="E34" i="7"/>
  <c r="F34" i="7"/>
  <c r="G34" i="7"/>
  <c r="C16" i="9"/>
  <c r="C14" i="9"/>
  <c r="S7" i="13" l="1"/>
  <c r="K33" i="13"/>
  <c r="H30" i="7" l="1"/>
  <c r="H31" i="7"/>
  <c r="K58" i="13"/>
  <c r="S58" i="13" s="1"/>
  <c r="S33" i="13"/>
  <c r="G20" i="2"/>
  <c r="F20" i="2"/>
  <c r="G19" i="2"/>
  <c r="F19" i="2"/>
  <c r="D20" i="2"/>
  <c r="D19" i="2"/>
  <c r="C18" i="9"/>
  <c r="L3" i="16" l="1"/>
  <c r="K15" i="16" l="1"/>
  <c r="K3" i="16"/>
  <c r="J3" i="16"/>
  <c r="H64" i="16"/>
  <c r="G24" i="2" s="1"/>
  <c r="G64" i="16"/>
  <c r="H57" i="16"/>
  <c r="G23" i="2" s="1"/>
  <c r="F11" i="9" s="1"/>
  <c r="G57" i="16"/>
  <c r="H41" i="16"/>
  <c r="H52" i="16" s="1"/>
  <c r="G21" i="2" s="1"/>
  <c r="G41" i="16"/>
  <c r="H29" i="16"/>
  <c r="G29" i="16"/>
  <c r="H16" i="16"/>
  <c r="G16" i="16"/>
  <c r="H3" i="16"/>
  <c r="G3" i="16"/>
  <c r="E3" i="16"/>
  <c r="B1" i="16"/>
  <c r="B2" i="15"/>
  <c r="K3" i="15"/>
  <c r="J3" i="15"/>
  <c r="G13" i="2"/>
  <c r="H51" i="15"/>
  <c r="G11" i="2" s="1"/>
  <c r="H29" i="15"/>
  <c r="G9" i="2" s="1"/>
  <c r="H25" i="15"/>
  <c r="G8" i="2" s="1"/>
  <c r="H14" i="15"/>
  <c r="G7" i="2" s="1"/>
  <c r="H3" i="15"/>
  <c r="G3" i="15"/>
  <c r="E3" i="15"/>
  <c r="E64" i="16"/>
  <c r="E57" i="16"/>
  <c r="E41" i="16"/>
  <c r="E16" i="16"/>
  <c r="J15" i="16"/>
  <c r="G57" i="15"/>
  <c r="E57" i="15"/>
  <c r="G51" i="15"/>
  <c r="E51" i="15"/>
  <c r="E35" i="15"/>
  <c r="G29" i="15"/>
  <c r="E29" i="15"/>
  <c r="G25" i="15"/>
  <c r="E25" i="15"/>
  <c r="G14" i="15"/>
  <c r="E14" i="15"/>
  <c r="K29" i="16" l="1"/>
  <c r="G52" i="16"/>
  <c r="K41" i="16"/>
  <c r="F24" i="2"/>
  <c r="K64" i="16"/>
  <c r="K57" i="15"/>
  <c r="F13" i="2"/>
  <c r="K25" i="15"/>
  <c r="F8" i="2"/>
  <c r="J29" i="15"/>
  <c r="K51" i="15"/>
  <c r="F11" i="2"/>
  <c r="K29" i="15"/>
  <c r="F9" i="2"/>
  <c r="J57" i="15"/>
  <c r="D13" i="2"/>
  <c r="J41" i="16"/>
  <c r="F23" i="2"/>
  <c r="E11" i="9" s="1"/>
  <c r="K57" i="16"/>
  <c r="J64" i="16"/>
  <c r="D24" i="2"/>
  <c r="J57" i="16"/>
  <c r="D23" i="2"/>
  <c r="C11" i="9" s="1"/>
  <c r="J51" i="15"/>
  <c r="D11" i="2"/>
  <c r="J25" i="15"/>
  <c r="D8" i="2"/>
  <c r="E43" i="15"/>
  <c r="K14" i="15"/>
  <c r="F7" i="2"/>
  <c r="J14" i="15"/>
  <c r="D7" i="2"/>
  <c r="J16" i="16"/>
  <c r="K16" i="16"/>
  <c r="E19" i="16"/>
  <c r="D18" i="2"/>
  <c r="G19" i="16"/>
  <c r="F18" i="2"/>
  <c r="H19" i="16"/>
  <c r="G18" i="2"/>
  <c r="C38" i="17" s="1"/>
  <c r="C41" i="17" s="1"/>
  <c r="E29" i="16"/>
  <c r="J29" i="16" s="1"/>
  <c r="E52" i="16"/>
  <c r="D10" i="2" l="1"/>
  <c r="K52" i="16"/>
  <c r="F21" i="2"/>
  <c r="J52" i="16"/>
  <c r="D21" i="2"/>
  <c r="K19" i="16"/>
  <c r="J19" i="16"/>
  <c r="D7" i="14"/>
  <c r="E7" i="14"/>
  <c r="F7" i="14"/>
  <c r="I60" i="13" l="1"/>
  <c r="J60" i="13"/>
  <c r="I61" i="13"/>
  <c r="J61" i="13"/>
  <c r="H60" i="13"/>
  <c r="H61" i="13"/>
  <c r="H63" i="13" s="1"/>
  <c r="G60" i="13"/>
  <c r="G61" i="13"/>
  <c r="E61" i="13"/>
  <c r="E63" i="13" s="1"/>
  <c r="G63" i="13" l="1"/>
  <c r="I63" i="13"/>
  <c r="J63" i="13"/>
  <c r="P11" i="13"/>
  <c r="Q11" i="13"/>
  <c r="P12" i="13"/>
  <c r="Q12" i="13"/>
  <c r="P13" i="13"/>
  <c r="Q13" i="13"/>
  <c r="P14" i="13"/>
  <c r="Q14" i="13"/>
  <c r="P15" i="13"/>
  <c r="Q15" i="13"/>
  <c r="P16" i="13"/>
  <c r="Q16" i="13"/>
  <c r="P17" i="13"/>
  <c r="Q17" i="13"/>
  <c r="P18" i="13"/>
  <c r="Q18" i="13"/>
  <c r="P19" i="13"/>
  <c r="Q19" i="13"/>
  <c r="P20" i="13"/>
  <c r="Q20" i="13"/>
  <c r="P21" i="13"/>
  <c r="Q21" i="13"/>
  <c r="P22" i="13"/>
  <c r="Q22" i="13"/>
  <c r="P23" i="13"/>
  <c r="Q23" i="13"/>
  <c r="P26" i="13"/>
  <c r="Q26" i="13"/>
  <c r="P27" i="13"/>
  <c r="Q27" i="13"/>
  <c r="P28" i="13"/>
  <c r="Q28" i="13"/>
  <c r="P29" i="13"/>
  <c r="Q29" i="13"/>
  <c r="P30" i="13"/>
  <c r="Q30" i="13"/>
  <c r="P36" i="13"/>
  <c r="Q36" i="13"/>
  <c r="P37" i="13"/>
  <c r="Q37" i="13"/>
  <c r="P38" i="13"/>
  <c r="Q38" i="13"/>
  <c r="P39" i="13"/>
  <c r="Q39" i="13"/>
  <c r="P40" i="13"/>
  <c r="Q40" i="13"/>
  <c r="P41" i="13"/>
  <c r="Q41" i="13"/>
  <c r="P42" i="13"/>
  <c r="Q42" i="13"/>
  <c r="P43" i="13"/>
  <c r="Q43" i="13"/>
  <c r="P44" i="13"/>
  <c r="Q44" i="13"/>
  <c r="P45" i="13"/>
  <c r="Q45" i="13"/>
  <c r="P49" i="13"/>
  <c r="Q49" i="13"/>
  <c r="P50" i="13"/>
  <c r="Q50" i="13"/>
  <c r="P51" i="13"/>
  <c r="Q51" i="13"/>
  <c r="P52" i="13"/>
  <c r="Q52" i="13"/>
  <c r="P53" i="13"/>
  <c r="Q53" i="13"/>
  <c r="P54" i="13"/>
  <c r="Q54" i="13"/>
  <c r="P55" i="13"/>
  <c r="Q55" i="13"/>
  <c r="P60" i="13"/>
  <c r="Q60" i="13"/>
  <c r="P61" i="13"/>
  <c r="Q61" i="13"/>
  <c r="O61" i="13"/>
  <c r="O60" i="13"/>
  <c r="O55" i="13"/>
  <c r="O54" i="13"/>
  <c r="O53" i="13"/>
  <c r="O52" i="13"/>
  <c r="O51" i="13"/>
  <c r="O50" i="13"/>
  <c r="O49" i="13"/>
  <c r="O45" i="13"/>
  <c r="O44" i="13"/>
  <c r="O43" i="13"/>
  <c r="O42" i="13"/>
  <c r="O41" i="13"/>
  <c r="O40" i="13"/>
  <c r="O39" i="13"/>
  <c r="O38" i="13"/>
  <c r="O37" i="13"/>
  <c r="O36" i="13"/>
  <c r="O30" i="13"/>
  <c r="O29" i="13"/>
  <c r="O28" i="13"/>
  <c r="O27" i="13"/>
  <c r="O26" i="13"/>
  <c r="O11" i="13"/>
  <c r="O12" i="13"/>
  <c r="O13" i="13"/>
  <c r="O14" i="13"/>
  <c r="O15" i="13"/>
  <c r="O16" i="13"/>
  <c r="O17" i="13"/>
  <c r="O18" i="13"/>
  <c r="O19" i="13"/>
  <c r="O20" i="13"/>
  <c r="O21" i="13"/>
  <c r="O22" i="13"/>
  <c r="O23" i="13"/>
  <c r="N12" i="13"/>
  <c r="N13" i="13"/>
  <c r="N14" i="13"/>
  <c r="N15" i="13"/>
  <c r="N16" i="13"/>
  <c r="N17" i="13"/>
  <c r="N18" i="13"/>
  <c r="N19" i="13"/>
  <c r="N20" i="13"/>
  <c r="N21" i="13"/>
  <c r="N22" i="13"/>
  <c r="N23" i="13"/>
  <c r="N26" i="13"/>
  <c r="N27" i="13"/>
  <c r="N28" i="13"/>
  <c r="N29" i="13"/>
  <c r="N30" i="13"/>
  <c r="N36" i="13"/>
  <c r="N37" i="13"/>
  <c r="N38" i="13"/>
  <c r="N39" i="13"/>
  <c r="N40" i="13"/>
  <c r="N41" i="13"/>
  <c r="N42" i="13"/>
  <c r="N43" i="13"/>
  <c r="N44" i="13"/>
  <c r="N45" i="13"/>
  <c r="N49" i="13"/>
  <c r="N50" i="13"/>
  <c r="N51" i="13"/>
  <c r="N52" i="13"/>
  <c r="N53" i="13"/>
  <c r="N54" i="13"/>
  <c r="N55" i="13"/>
  <c r="N60" i="13"/>
  <c r="N61" i="13"/>
  <c r="N11" i="13"/>
  <c r="O3" i="13"/>
  <c r="P3" i="13"/>
  <c r="Q3" i="13"/>
  <c r="N3" i="13"/>
  <c r="J10" i="13"/>
  <c r="J24" i="13" s="1"/>
  <c r="I10" i="13"/>
  <c r="H10" i="13"/>
  <c r="G10" i="13"/>
  <c r="E10" i="13"/>
  <c r="H3" i="13"/>
  <c r="I3" i="13"/>
  <c r="J3" i="13"/>
  <c r="G3" i="13"/>
  <c r="H31" i="13"/>
  <c r="I31" i="13"/>
  <c r="J31" i="13"/>
  <c r="H46" i="13"/>
  <c r="I46" i="13"/>
  <c r="J46" i="13"/>
  <c r="H56" i="13"/>
  <c r="I56" i="13"/>
  <c r="J56" i="13"/>
  <c r="E3" i="13"/>
  <c r="A2" i="13"/>
  <c r="G56" i="13"/>
  <c r="O56" i="13" s="1"/>
  <c r="E56" i="13"/>
  <c r="G46" i="13"/>
  <c r="O46" i="13" s="1"/>
  <c r="E46" i="13"/>
  <c r="G31" i="13"/>
  <c r="E31" i="13"/>
  <c r="N46" i="13" l="1"/>
  <c r="O10" i="13"/>
  <c r="P46" i="13"/>
  <c r="O31" i="13"/>
  <c r="Q56" i="13"/>
  <c r="P56" i="13"/>
  <c r="Q46" i="13"/>
  <c r="Q31" i="13"/>
  <c r="P31" i="13"/>
  <c r="H24" i="13"/>
  <c r="P10" i="13"/>
  <c r="N31" i="13"/>
  <c r="N56" i="13"/>
  <c r="I24" i="13"/>
  <c r="Q24" i="13" s="1"/>
  <c r="Q10" i="13"/>
  <c r="E24" i="13"/>
  <c r="N10" i="13"/>
  <c r="G24" i="13"/>
  <c r="N24" i="13" l="1"/>
  <c r="O24" i="13"/>
  <c r="P24" i="13"/>
  <c r="C24" i="3"/>
  <c r="D24" i="3"/>
  <c r="E24" i="3"/>
  <c r="F24" i="3"/>
  <c r="G24" i="3"/>
  <c r="B20" i="11"/>
  <c r="D20" i="11"/>
  <c r="E20" i="11"/>
  <c r="F20" i="11"/>
  <c r="G20" i="11"/>
  <c r="H12" i="9" l="1"/>
  <c r="G12" i="9"/>
  <c r="F12" i="9"/>
  <c r="E12" i="9"/>
  <c r="C12" i="9"/>
  <c r="G22" i="2" l="1"/>
  <c r="F13" i="9" s="1"/>
  <c r="N13" i="9" s="1"/>
  <c r="H22" i="2"/>
  <c r="G13" i="9" s="1"/>
  <c r="O13" i="9" s="1"/>
  <c r="I22" i="2"/>
  <c r="E13" i="9"/>
  <c r="M13" i="9" s="1"/>
  <c r="D22" i="2"/>
  <c r="C13" i="9" s="1"/>
  <c r="L13" i="9" s="1"/>
  <c r="H13" i="9" l="1"/>
  <c r="P13" i="9" s="1"/>
  <c r="Q22" i="2"/>
  <c r="D39" i="3"/>
  <c r="F33" i="2" s="1"/>
  <c r="E39" i="3"/>
  <c r="G33" i="2" s="1"/>
  <c r="F39" i="3"/>
  <c r="H33" i="2" s="1"/>
  <c r="G39" i="3"/>
  <c r="I33" i="2" s="1"/>
  <c r="Q33" i="2" s="1"/>
  <c r="C39" i="3"/>
  <c r="D33" i="2" s="1"/>
  <c r="D32" i="3"/>
  <c r="E32" i="3"/>
  <c r="F32" i="3"/>
  <c r="G32" i="3"/>
  <c r="C32" i="3"/>
  <c r="F42" i="9" l="1"/>
  <c r="F20" i="9" s="1"/>
  <c r="G42" i="9"/>
  <c r="G20" i="9" s="1"/>
  <c r="H42" i="9"/>
  <c r="H20" i="9" s="1"/>
  <c r="E42" i="9"/>
  <c r="E20" i="9" s="1"/>
  <c r="C42" i="9"/>
  <c r="C20" i="9" s="1"/>
  <c r="O20" i="9" l="1"/>
  <c r="N20" i="9"/>
  <c r="M20" i="9"/>
  <c r="L20" i="9"/>
  <c r="P19" i="2"/>
  <c r="O19" i="2"/>
  <c r="N19" i="2"/>
  <c r="M19" i="2"/>
  <c r="E37" i="7" l="1"/>
  <c r="F37" i="7"/>
  <c r="G37" i="7"/>
  <c r="D37" i="7"/>
  <c r="C37" i="7"/>
  <c r="E28" i="7"/>
  <c r="F28" i="7"/>
  <c r="G28" i="7"/>
  <c r="E27" i="7"/>
  <c r="F27" i="7"/>
  <c r="G27" i="7"/>
  <c r="A1" i="11" l="1"/>
  <c r="O11" i="9"/>
  <c r="E35" i="9"/>
  <c r="E44" i="9" s="1"/>
  <c r="F35" i="9"/>
  <c r="F44" i="9" s="1"/>
  <c r="G35" i="9"/>
  <c r="G44" i="9" s="1"/>
  <c r="H35" i="9"/>
  <c r="H44" i="9" s="1"/>
  <c r="C35" i="9"/>
  <c r="C44" i="9" s="1"/>
  <c r="K6" i="3"/>
  <c r="N2" i="3"/>
  <c r="E57" i="6"/>
  <c r="L11" i="9"/>
  <c r="M11" i="9"/>
  <c r="N11" i="9"/>
  <c r="L12" i="9"/>
  <c r="M12" i="9"/>
  <c r="N12" i="9"/>
  <c r="O12" i="9"/>
  <c r="L19" i="9"/>
  <c r="M19" i="9"/>
  <c r="N19" i="9"/>
  <c r="O19" i="9"/>
  <c r="L21" i="9"/>
  <c r="M21" i="9"/>
  <c r="N21" i="9"/>
  <c r="O21" i="9"/>
  <c r="O4" i="9"/>
  <c r="D37" i="11" l="1"/>
  <c r="E37" i="11"/>
  <c r="F37" i="11"/>
  <c r="G37" i="11"/>
  <c r="B37" i="11"/>
  <c r="D28" i="11"/>
  <c r="E28" i="11"/>
  <c r="F28" i="11"/>
  <c r="G28" i="11"/>
  <c r="B28" i="11"/>
  <c r="G2" i="11"/>
  <c r="G19" i="11" s="1"/>
  <c r="F2" i="11"/>
  <c r="F19" i="11" s="1"/>
  <c r="E2" i="11"/>
  <c r="E19" i="11" s="1"/>
  <c r="D2" i="11"/>
  <c r="D19" i="11" s="1"/>
  <c r="B2" i="11"/>
  <c r="B19" i="11" s="1"/>
  <c r="F9" i="11" l="1"/>
  <c r="G10" i="11"/>
  <c r="B9" i="11"/>
  <c r="D9" i="11"/>
  <c r="G37" i="15" s="1"/>
  <c r="E10" i="11"/>
  <c r="H36" i="15" s="1"/>
  <c r="G9" i="11"/>
  <c r="B10" i="11"/>
  <c r="D10" i="11"/>
  <c r="G36" i="15" s="1"/>
  <c r="E9" i="11"/>
  <c r="H37" i="15" s="1"/>
  <c r="F18" i="9" s="1"/>
  <c r="F10" i="11"/>
  <c r="B12" i="11"/>
  <c r="D5" i="11" s="1"/>
  <c r="G2" i="7"/>
  <c r="G8" i="3"/>
  <c r="G18" i="3"/>
  <c r="G2" i="3"/>
  <c r="G23" i="3" s="1"/>
  <c r="O7" i="6"/>
  <c r="P7" i="6"/>
  <c r="Q7" i="6"/>
  <c r="O8" i="6"/>
  <c r="P8" i="6"/>
  <c r="Q8" i="6"/>
  <c r="O11" i="6"/>
  <c r="P11" i="6"/>
  <c r="Q11" i="6"/>
  <c r="O12" i="6"/>
  <c r="P12" i="6"/>
  <c r="Q12" i="6"/>
  <c r="O13" i="6"/>
  <c r="P13" i="6"/>
  <c r="Q13" i="6"/>
  <c r="O14" i="6"/>
  <c r="P14" i="6"/>
  <c r="Q14" i="6"/>
  <c r="O15" i="6"/>
  <c r="P15" i="6"/>
  <c r="Q15" i="6"/>
  <c r="O18" i="6"/>
  <c r="P18" i="6"/>
  <c r="Q18" i="6"/>
  <c r="O19" i="6"/>
  <c r="P19" i="6"/>
  <c r="Q19" i="6"/>
  <c r="O20" i="6"/>
  <c r="P20" i="6"/>
  <c r="Q20" i="6"/>
  <c r="O21" i="6"/>
  <c r="P21" i="6"/>
  <c r="Q21" i="6"/>
  <c r="O22" i="6"/>
  <c r="P22" i="6"/>
  <c r="Q22" i="6"/>
  <c r="O23" i="6"/>
  <c r="P23" i="6"/>
  <c r="Q23" i="6"/>
  <c r="O24" i="6"/>
  <c r="P24" i="6"/>
  <c r="Q24" i="6"/>
  <c r="O26" i="6"/>
  <c r="P26" i="6"/>
  <c r="Q26" i="6"/>
  <c r="O29" i="6"/>
  <c r="P29" i="6"/>
  <c r="Q29" i="6"/>
  <c r="O34" i="6"/>
  <c r="P34" i="6"/>
  <c r="Q34" i="6"/>
  <c r="O35" i="6"/>
  <c r="P35" i="6"/>
  <c r="Q35" i="6"/>
  <c r="O36" i="6"/>
  <c r="P36" i="6"/>
  <c r="Q36" i="6"/>
  <c r="O37" i="6"/>
  <c r="P37" i="6"/>
  <c r="Q37" i="6"/>
  <c r="O38" i="6"/>
  <c r="P38" i="6"/>
  <c r="Q38" i="6"/>
  <c r="O40" i="6"/>
  <c r="P40" i="6"/>
  <c r="Q40" i="6"/>
  <c r="O41" i="6"/>
  <c r="P41" i="6"/>
  <c r="Q41" i="6"/>
  <c r="O43" i="6"/>
  <c r="P43" i="6"/>
  <c r="Q43" i="6"/>
  <c r="O44" i="6"/>
  <c r="P44" i="6"/>
  <c r="Q44" i="6"/>
  <c r="O49" i="6"/>
  <c r="P49" i="6"/>
  <c r="Q49" i="6"/>
  <c r="O50" i="6"/>
  <c r="P50" i="6"/>
  <c r="Q50" i="6"/>
  <c r="O52" i="6"/>
  <c r="P52" i="6"/>
  <c r="Q52" i="6"/>
  <c r="O53" i="6"/>
  <c r="P53" i="6"/>
  <c r="Q53" i="6"/>
  <c r="O55" i="6"/>
  <c r="P55" i="6"/>
  <c r="Q55" i="6"/>
  <c r="P6" i="6"/>
  <c r="Q6" i="6"/>
  <c r="O6" i="6"/>
  <c r="N7" i="6"/>
  <c r="N8" i="6"/>
  <c r="N11" i="6"/>
  <c r="N12" i="6"/>
  <c r="N13" i="6"/>
  <c r="N14" i="6"/>
  <c r="N15" i="6"/>
  <c r="N18" i="6"/>
  <c r="N19" i="6"/>
  <c r="N20" i="6"/>
  <c r="N21" i="6"/>
  <c r="N22" i="6"/>
  <c r="N23" i="6"/>
  <c r="N24" i="6"/>
  <c r="N26" i="6"/>
  <c r="N29" i="6"/>
  <c r="N34" i="6"/>
  <c r="N35" i="6"/>
  <c r="N36" i="6"/>
  <c r="N37" i="6"/>
  <c r="N38" i="6"/>
  <c r="N40" i="6"/>
  <c r="N41" i="6"/>
  <c r="N43" i="6"/>
  <c r="N44" i="6"/>
  <c r="N49" i="6"/>
  <c r="N50" i="6"/>
  <c r="N52" i="6"/>
  <c r="N53" i="6"/>
  <c r="N55" i="6"/>
  <c r="Q3" i="6"/>
  <c r="J3" i="6"/>
  <c r="J9" i="6"/>
  <c r="J16" i="6"/>
  <c r="J27" i="6"/>
  <c r="J42" i="6"/>
  <c r="J45" i="6"/>
  <c r="J57" i="6"/>
  <c r="H4" i="9"/>
  <c r="O7" i="2"/>
  <c r="P7" i="2"/>
  <c r="O8" i="2"/>
  <c r="P8" i="2"/>
  <c r="O9" i="2"/>
  <c r="P9" i="2"/>
  <c r="P10" i="2"/>
  <c r="O11" i="2"/>
  <c r="P11" i="2"/>
  <c r="O13" i="2"/>
  <c r="P13" i="2"/>
  <c r="O20" i="2"/>
  <c r="P20" i="2"/>
  <c r="O21" i="2"/>
  <c r="P21" i="2"/>
  <c r="O22" i="2"/>
  <c r="P22" i="2"/>
  <c r="O23" i="2"/>
  <c r="P23" i="2"/>
  <c r="O24" i="2"/>
  <c r="P24" i="2"/>
  <c r="O33" i="2"/>
  <c r="P33" i="2"/>
  <c r="O34" i="2"/>
  <c r="P34" i="2"/>
  <c r="O35" i="2"/>
  <c r="P35" i="2"/>
  <c r="O36" i="2"/>
  <c r="P36" i="2"/>
  <c r="O40" i="2"/>
  <c r="P40" i="2"/>
  <c r="O44" i="2"/>
  <c r="P44" i="2"/>
  <c r="O45" i="2"/>
  <c r="P45" i="2"/>
  <c r="O46" i="2"/>
  <c r="P46" i="2"/>
  <c r="N8" i="2"/>
  <c r="N9" i="2"/>
  <c r="N11" i="2"/>
  <c r="N13" i="2"/>
  <c r="N20" i="2"/>
  <c r="N21" i="2"/>
  <c r="N22" i="2"/>
  <c r="N23" i="2"/>
  <c r="N24" i="2"/>
  <c r="N33" i="2"/>
  <c r="N34" i="2"/>
  <c r="N35" i="2"/>
  <c r="N36" i="2"/>
  <c r="N40" i="2"/>
  <c r="N44" i="2"/>
  <c r="N45" i="2"/>
  <c r="N46" i="2"/>
  <c r="M46" i="2"/>
  <c r="M45" i="2"/>
  <c r="M44" i="2"/>
  <c r="M40" i="2"/>
  <c r="M36" i="2"/>
  <c r="M35" i="2"/>
  <c r="M34" i="2"/>
  <c r="M33" i="2"/>
  <c r="M24" i="2"/>
  <c r="M23" i="2"/>
  <c r="M22" i="2"/>
  <c r="M21" i="2"/>
  <c r="M20" i="2"/>
  <c r="M13" i="2"/>
  <c r="M11" i="2"/>
  <c r="I12" i="2"/>
  <c r="I14" i="2" s="1"/>
  <c r="K37" i="15" l="1"/>
  <c r="J37" i="15"/>
  <c r="E18" i="9"/>
  <c r="M18" i="9" s="1"/>
  <c r="K36" i="15"/>
  <c r="J36" i="15"/>
  <c r="G35" i="15"/>
  <c r="G35" i="7"/>
  <c r="H35" i="15"/>
  <c r="H43" i="15" s="1"/>
  <c r="G10" i="2" s="1"/>
  <c r="O10" i="2" s="1"/>
  <c r="N18" i="9"/>
  <c r="O18" i="9"/>
  <c r="L18" i="9"/>
  <c r="I27" i="2"/>
  <c r="P18" i="2"/>
  <c r="J30" i="6"/>
  <c r="D12" i="11"/>
  <c r="E5" i="11" s="1"/>
  <c r="G9" i="7"/>
  <c r="G7" i="7"/>
  <c r="G8" i="7" s="1"/>
  <c r="G6" i="7"/>
  <c r="G11" i="7"/>
  <c r="G36" i="7"/>
  <c r="G10" i="7"/>
  <c r="G29" i="7" l="1"/>
  <c r="Q27" i="2"/>
  <c r="G43" i="15"/>
  <c r="K35" i="15"/>
  <c r="J35" i="15"/>
  <c r="J32" i="6"/>
  <c r="G17" i="7"/>
  <c r="G15" i="7"/>
  <c r="I30" i="2"/>
  <c r="G18" i="7"/>
  <c r="O18" i="2"/>
  <c r="M18" i="2"/>
  <c r="G16" i="7"/>
  <c r="N18" i="2"/>
  <c r="E12" i="11"/>
  <c r="I38" i="2" l="1"/>
  <c r="Q30" i="2"/>
  <c r="I42" i="2"/>
  <c r="Q38" i="2"/>
  <c r="K43" i="15"/>
  <c r="F10" i="2"/>
  <c r="J43" i="15"/>
  <c r="F5" i="11"/>
  <c r="F12" i="11" s="1"/>
  <c r="G5" i="11" s="1"/>
  <c r="G12" i="11" s="1"/>
  <c r="H5" i="11" s="1"/>
  <c r="H12" i="11" s="1"/>
  <c r="I5" i="11" s="1"/>
  <c r="I12" i="11" s="1"/>
  <c r="G21" i="7"/>
  <c r="H8" i="9"/>
  <c r="J47" i="6"/>
  <c r="G38" i="7"/>
  <c r="G22" i="7"/>
  <c r="F2" i="7"/>
  <c r="E2" i="7"/>
  <c r="D2" i="7"/>
  <c r="C2" i="7"/>
  <c r="M2" i="3"/>
  <c r="L2" i="3"/>
  <c r="K2" i="3"/>
  <c r="F2" i="3"/>
  <c r="F23" i="3" s="1"/>
  <c r="E2" i="3"/>
  <c r="E23" i="3" s="1"/>
  <c r="D2" i="3"/>
  <c r="D23" i="3" s="1"/>
  <c r="C2" i="3"/>
  <c r="C23" i="3" s="1"/>
  <c r="A1" i="9"/>
  <c r="N4" i="9"/>
  <c r="M4" i="9"/>
  <c r="L4" i="9"/>
  <c r="G4" i="9"/>
  <c r="F4" i="9"/>
  <c r="E4" i="9"/>
  <c r="C4" i="9"/>
  <c r="J7" i="13" l="1"/>
  <c r="Q42" i="2"/>
  <c r="M10" i="2"/>
  <c r="N10" i="2"/>
  <c r="J59" i="6"/>
  <c r="H23" i="9"/>
  <c r="P23" i="9" s="1"/>
  <c r="I48" i="2"/>
  <c r="Q48" i="2" s="1"/>
  <c r="P3" i="6"/>
  <c r="O3" i="6"/>
  <c r="N3" i="6"/>
  <c r="H57" i="6"/>
  <c r="H45" i="6"/>
  <c r="H42" i="6"/>
  <c r="H27" i="6"/>
  <c r="H16" i="6"/>
  <c r="H9" i="6"/>
  <c r="E3" i="6"/>
  <c r="G3" i="6"/>
  <c r="H3" i="6"/>
  <c r="I3" i="6"/>
  <c r="J33" i="13" l="1"/>
  <c r="R7" i="13"/>
  <c r="G24" i="7"/>
  <c r="E36" i="17"/>
  <c r="E35" i="7"/>
  <c r="G23" i="7"/>
  <c r="H30" i="6"/>
  <c r="H32" i="6" s="1"/>
  <c r="I57" i="6"/>
  <c r="P57" i="6" s="1"/>
  <c r="G57" i="6"/>
  <c r="N57" i="6" s="1"/>
  <c r="R33" i="13" l="1"/>
  <c r="J58" i="13"/>
  <c r="R58" i="13" s="1"/>
  <c r="G31" i="7"/>
  <c r="G30" i="7"/>
  <c r="E39" i="17"/>
  <c r="E55" i="17"/>
  <c r="E57" i="17" s="1"/>
  <c r="E47" i="17"/>
  <c r="O57" i="6"/>
  <c r="Q57" i="6"/>
  <c r="I16" i="6"/>
  <c r="G16" i="6"/>
  <c r="E16" i="6"/>
  <c r="D27" i="7"/>
  <c r="C27" i="7"/>
  <c r="O16" i="6" l="1"/>
  <c r="N16" i="6"/>
  <c r="Q16" i="6"/>
  <c r="P16" i="6"/>
  <c r="H47" i="6"/>
  <c r="H59" i="6" s="1"/>
  <c r="I9" i="6"/>
  <c r="G9" i="6"/>
  <c r="E9" i="6"/>
  <c r="N9" i="6" l="1"/>
  <c r="O9" i="6"/>
  <c r="Q9" i="6"/>
  <c r="P9" i="6"/>
  <c r="H12" i="2"/>
  <c r="H14" i="2" l="1"/>
  <c r="P12" i="2"/>
  <c r="H27" i="2"/>
  <c r="F29" i="7" s="1"/>
  <c r="F7" i="7" l="1"/>
  <c r="F9" i="7"/>
  <c r="P27" i="2"/>
  <c r="F36" i="7"/>
  <c r="P14" i="2"/>
  <c r="F17" i="7"/>
  <c r="F18" i="7"/>
  <c r="D28" i="7" l="1"/>
  <c r="C28" i="7"/>
  <c r="M8" i="2"/>
  <c r="M9" i="2"/>
  <c r="E27" i="6"/>
  <c r="C35" i="7" s="1"/>
  <c r="G27" i="6"/>
  <c r="D35" i="7" s="1"/>
  <c r="I27" i="6"/>
  <c r="P27" i="6" s="1"/>
  <c r="B1" i="7"/>
  <c r="F18" i="3"/>
  <c r="E18" i="3"/>
  <c r="D18" i="3"/>
  <c r="C18" i="3"/>
  <c r="F8" i="3"/>
  <c r="E8" i="3"/>
  <c r="D8" i="3"/>
  <c r="C8" i="3"/>
  <c r="B1" i="6"/>
  <c r="B1" i="3"/>
  <c r="E45" i="6"/>
  <c r="E42" i="6"/>
  <c r="G42" i="6"/>
  <c r="O42" i="6" s="1"/>
  <c r="G45" i="6"/>
  <c r="O45" i="6" s="1"/>
  <c r="I42" i="6"/>
  <c r="I45" i="6"/>
  <c r="B1" i="2"/>
  <c r="N42" i="6" l="1"/>
  <c r="Q42" i="6"/>
  <c r="P42" i="6"/>
  <c r="N45" i="6"/>
  <c r="Q45" i="6"/>
  <c r="P45" i="6"/>
  <c r="Q27" i="6"/>
  <c r="F35" i="7"/>
  <c r="G30" i="6"/>
  <c r="O27" i="6"/>
  <c r="E30" i="6"/>
  <c r="N27" i="6"/>
  <c r="I30" i="6"/>
  <c r="I32" i="6" s="1"/>
  <c r="G12" i="2"/>
  <c r="F12" i="2"/>
  <c r="N7" i="2"/>
  <c r="F27" i="2"/>
  <c r="M7" i="2"/>
  <c r="F10" i="7"/>
  <c r="F8" i="7"/>
  <c r="N30" i="6" l="1"/>
  <c r="E32" i="6"/>
  <c r="O30" i="6"/>
  <c r="G32" i="6"/>
  <c r="G47" i="6" s="1"/>
  <c r="F14" i="2"/>
  <c r="N12" i="2"/>
  <c r="G14" i="2"/>
  <c r="E10" i="7" s="1"/>
  <c r="O12" i="2"/>
  <c r="Q30" i="6"/>
  <c r="P30" i="6"/>
  <c r="I47" i="6"/>
  <c r="I59" i="6" s="1"/>
  <c r="Q32" i="6"/>
  <c r="P32" i="6"/>
  <c r="D17" i="7"/>
  <c r="D18" i="7"/>
  <c r="D29" i="7"/>
  <c r="F11" i="7"/>
  <c r="G27" i="2"/>
  <c r="N27" i="2" s="1"/>
  <c r="D27" i="2"/>
  <c r="M27" i="2" s="1"/>
  <c r="F6" i="7"/>
  <c r="D12" i="2"/>
  <c r="N32" i="6" l="1"/>
  <c r="E47" i="6"/>
  <c r="N47" i="6" s="1"/>
  <c r="O47" i="6"/>
  <c r="G59" i="6"/>
  <c r="O32" i="6"/>
  <c r="O27" i="2"/>
  <c r="E29" i="7"/>
  <c r="D11" i="7"/>
  <c r="D7" i="7"/>
  <c r="D8" i="7" s="1"/>
  <c r="D9" i="7"/>
  <c r="D14" i="2"/>
  <c r="M14" i="2" s="1"/>
  <c r="M12" i="2"/>
  <c r="E11" i="7"/>
  <c r="E7" i="7"/>
  <c r="E8" i="7" s="1"/>
  <c r="E9" i="7"/>
  <c r="D6" i="7"/>
  <c r="D10" i="7"/>
  <c r="E36" i="7"/>
  <c r="O14" i="2"/>
  <c r="E6" i="7"/>
  <c r="D36" i="7"/>
  <c r="N14" i="2"/>
  <c r="Q47" i="6"/>
  <c r="P47" i="6"/>
  <c r="C18" i="7"/>
  <c r="C17" i="7"/>
  <c r="E17" i="7"/>
  <c r="E18" i="7"/>
  <c r="C29" i="7"/>
  <c r="F30" i="2"/>
  <c r="E15" i="7"/>
  <c r="D16" i="7"/>
  <c r="G30" i="2"/>
  <c r="D15" i="7"/>
  <c r="C15" i="7"/>
  <c r="C16" i="7"/>
  <c r="E16" i="7"/>
  <c r="F16" i="7"/>
  <c r="E59" i="6" l="1"/>
  <c r="C36" i="7"/>
  <c r="C7" i="7"/>
  <c r="C8" i="7" s="1"/>
  <c r="C9" i="7"/>
  <c r="E8" i="9"/>
  <c r="E23" i="9" s="1"/>
  <c r="N30" i="2"/>
  <c r="G38" i="2"/>
  <c r="G42" i="2" s="1"/>
  <c r="H7" i="13" s="1"/>
  <c r="F8" i="9"/>
  <c r="F23" i="9" s="1"/>
  <c r="C36" i="17" s="1"/>
  <c r="E38" i="7"/>
  <c r="F38" i="2"/>
  <c r="F42" i="2" s="1"/>
  <c r="G7" i="13" s="1"/>
  <c r="D38" i="7"/>
  <c r="D22" i="7"/>
  <c r="D21" i="7"/>
  <c r="E21" i="7"/>
  <c r="E22" i="7"/>
  <c r="C10" i="7"/>
  <c r="C11" i="7"/>
  <c r="C6" i="7"/>
  <c r="D30" i="2"/>
  <c r="D38" i="2" s="1"/>
  <c r="F15" i="7"/>
  <c r="H30" i="2"/>
  <c r="O30" i="2" s="1"/>
  <c r="O7" i="13" l="1"/>
  <c r="C55" i="17"/>
  <c r="C57" i="17" s="1"/>
  <c r="C47" i="17"/>
  <c r="C39" i="17"/>
  <c r="H33" i="13"/>
  <c r="G33" i="13"/>
  <c r="G8" i="9"/>
  <c r="G23" i="9" s="1"/>
  <c r="D36" i="17" s="1"/>
  <c r="D24" i="7"/>
  <c r="M23" i="9"/>
  <c r="D23" i="7"/>
  <c r="N38" i="2"/>
  <c r="C8" i="9"/>
  <c r="C23" i="9" s="1"/>
  <c r="M30" i="2"/>
  <c r="F38" i="7"/>
  <c r="P30" i="2"/>
  <c r="E24" i="7"/>
  <c r="E23" i="7"/>
  <c r="D42" i="2"/>
  <c r="E7" i="13" s="1"/>
  <c r="C38" i="7"/>
  <c r="F22" i="7"/>
  <c r="H38" i="2"/>
  <c r="H42" i="2" s="1"/>
  <c r="I7" i="13" s="1"/>
  <c r="P7" i="13" s="1"/>
  <c r="C22" i="7"/>
  <c r="C21" i="7"/>
  <c r="F21" i="7"/>
  <c r="E30" i="7" l="1"/>
  <c r="E31" i="7"/>
  <c r="H58" i="13"/>
  <c r="D47" i="17"/>
  <c r="D55" i="17"/>
  <c r="D57" i="17" s="1"/>
  <c r="D39" i="17"/>
  <c r="I33" i="13"/>
  <c r="P33" i="13" s="1"/>
  <c r="Q7" i="13"/>
  <c r="E33" i="13"/>
  <c r="C31" i="7" s="1"/>
  <c r="N7" i="13"/>
  <c r="D30" i="7"/>
  <c r="D31" i="7"/>
  <c r="O33" i="13"/>
  <c r="G58" i="13"/>
  <c r="N23" i="9"/>
  <c r="O23" i="9"/>
  <c r="O38" i="2"/>
  <c r="P38" i="2"/>
  <c r="G48" i="2"/>
  <c r="O42" i="2"/>
  <c r="M42" i="2"/>
  <c r="M38" i="2"/>
  <c r="F48" i="2"/>
  <c r="N42" i="2"/>
  <c r="I58" i="13" l="1"/>
  <c r="Q58" i="13" s="1"/>
  <c r="Q33" i="13"/>
  <c r="O58" i="13"/>
  <c r="E58" i="13"/>
  <c r="N58" i="13" s="1"/>
  <c r="C30" i="7"/>
  <c r="N33" i="13"/>
  <c r="F31" i="7"/>
  <c r="F30" i="7"/>
  <c r="N48" i="2"/>
  <c r="F23" i="7"/>
  <c r="F24" i="7"/>
  <c r="L23" i="9"/>
  <c r="C23" i="7"/>
  <c r="C24" i="7"/>
  <c r="H48" i="2"/>
  <c r="P48" i="2" s="1"/>
  <c r="P42" i="2"/>
  <c r="M48" i="2"/>
  <c r="P58" i="13" l="1"/>
  <c r="O48" i="2"/>
</calcChain>
</file>

<file path=xl/sharedStrings.xml><?xml version="1.0" encoding="utf-8"?>
<sst xmlns="http://schemas.openxmlformats.org/spreadsheetml/2006/main" count="667" uniqueCount="375">
  <si>
    <t>Financial Forecast Return September 2022</t>
  </si>
  <si>
    <t>College</t>
  </si>
  <si>
    <t>Contact</t>
  </si>
  <si>
    <t>Telephone</t>
  </si>
  <si>
    <t>Email:</t>
  </si>
  <si>
    <t>DECLARATION:</t>
  </si>
  <si>
    <t>The attached worksheets represent the financial forecasts for the College. They reflect a financial statement of our academic and physical plans from 2021-22 to 2026-27. Adequate explanations have been provided where requested on the return.  The worksheets and their underpinning assumptions have been reviewed and approved by the Board of Management in accordance with their agreed practices.  In preparing this financial forecast the College has fully considered the financial implications of all aspects of its strategy and has properly reflected these in the forecast.</t>
  </si>
  <si>
    <t>Signed:</t>
  </si>
  <si>
    <t>Principal/Chief Executive Officer</t>
  </si>
  <si>
    <t>Date:</t>
  </si>
  <si>
    <t>STAFFING EFFICIENCIES (savings reflected in FFR)</t>
  </si>
  <si>
    <t>FTE</t>
  </si>
  <si>
    <t>FTE Staff reduction - vacancy management</t>
  </si>
  <si>
    <t>FTE Staff reduction - voluntary severance (related restructuring costs to be set out in section 2 below)</t>
  </si>
  <si>
    <t>FTE Staff reduction - compulsory redundancy (redundancy costs to be set out in section 2 below)</t>
  </si>
  <si>
    <t>Staff reduction - total</t>
  </si>
  <si>
    <t>£000</t>
  </si>
  <si>
    <t>Voluntary severance costs</t>
  </si>
  <si>
    <t>Compulsory redundancy costs</t>
  </si>
  <si>
    <t>Total</t>
  </si>
  <si>
    <t>CHECK - Staff restructuring costs per SOCIE</t>
  </si>
  <si>
    <t>Staff cost savings - identified</t>
  </si>
  <si>
    <t>Staff cost savings - still to be identified</t>
  </si>
  <si>
    <t>Staff cost savings - total</t>
  </si>
  <si>
    <t>NON-STAFF COST SAVINGS (savings reflected in FFR)</t>
  </si>
  <si>
    <t>Non-staff cost savings - identified</t>
  </si>
  <si>
    <t>Non-staff cost savings - still to be identified</t>
  </si>
  <si>
    <t>Non-staff cost savings - total</t>
  </si>
  <si>
    <t>ADDITIONAL SENSITIVITY ANALYSIS</t>
  </si>
  <si>
    <t>Effect of each scenario before mitigating action</t>
  </si>
  <si>
    <t>(assumes the stated sensitivity occurs each year, with cumulative impact to be shown)</t>
  </si>
  <si>
    <t>Adjusted operating surplus / (deficit) based on planning assumptions</t>
  </si>
  <si>
    <t>Increase in staff costs of 1%</t>
  </si>
  <si>
    <t>Restated adjusted operating surplus / (deficit)</t>
  </si>
  <si>
    <t>Restated cash position</t>
  </si>
  <si>
    <t>Please give details of the mitigating actions in the event of such an outcome in the box below:</t>
  </si>
  <si>
    <t>Increase in Employer's National Insurance contributions of 1%</t>
  </si>
  <si>
    <t>Increase in pension costs of 1%</t>
  </si>
  <si>
    <t>Please give details of the mitigating actions  in the event of such an outcome in the box below:</t>
  </si>
  <si>
    <t>Pension Assumptions</t>
  </si>
  <si>
    <t>2020-21</t>
  </si>
  <si>
    <t>2021-22</t>
  </si>
  <si>
    <t>2022-23</t>
  </si>
  <si>
    <t>2023-24</t>
  </si>
  <si>
    <t>Employer Contributions</t>
  </si>
  <si>
    <t xml:space="preserve">Details of Methodology and Valuation </t>
  </si>
  <si>
    <t>STSS</t>
  </si>
  <si>
    <t>SPF</t>
  </si>
  <si>
    <t>Other pension schemes - please state which scheme</t>
  </si>
  <si>
    <t>Statement of Comprehensive income and expenditure (Consolidated)</t>
  </si>
  <si>
    <t>Actual 2020-21</t>
  </si>
  <si>
    <t>Forecast 2021-22</t>
  </si>
  <si>
    <t>Forecast 2022-23</t>
  </si>
  <si>
    <t>Forecast 2023-24</t>
  </si>
  <si>
    <t>Forecast 2024-25</t>
  </si>
  <si>
    <t>Forecast 2025-26</t>
  </si>
  <si>
    <t>Forecast 2026-27</t>
  </si>
  <si>
    <t>2020-21 - 2021-22</t>
  </si>
  <si>
    <t>2021-22- 2022-23</t>
  </si>
  <si>
    <t>2022-23 - 2023-24</t>
  </si>
  <si>
    <t>2023-24 - 2024-25</t>
  </si>
  <si>
    <t>2024-25 - 2025-26</t>
  </si>
  <si>
    <t>2025-26 - 2026-27</t>
  </si>
  <si>
    <t>Explanation for variance</t>
  </si>
  <si>
    <t>%</t>
  </si>
  <si>
    <t>INCOME</t>
  </si>
  <si>
    <t>Tuition fees and education contracts</t>
  </si>
  <si>
    <t>Funding council/RSB grants</t>
  </si>
  <si>
    <t>Research grants and contracts</t>
  </si>
  <si>
    <t>Other income</t>
  </si>
  <si>
    <t>Investment income</t>
  </si>
  <si>
    <t xml:space="preserve">Total income before donations and endowments </t>
  </si>
  <si>
    <t>Donations and endowments</t>
  </si>
  <si>
    <t>Total income</t>
  </si>
  <si>
    <t>EXPENDITURE</t>
  </si>
  <si>
    <t>Staff costs</t>
  </si>
  <si>
    <t>Staff costs - exceptional restructuring costs</t>
  </si>
  <si>
    <t>Exceptional costs - non-staff</t>
  </si>
  <si>
    <t>Other operating expenses</t>
  </si>
  <si>
    <t>Donation to Arms Length Foundation</t>
  </si>
  <si>
    <t>Depreciation</t>
  </si>
  <si>
    <t>Interest and other finance costs</t>
  </si>
  <si>
    <t>Total expenditure</t>
  </si>
  <si>
    <t>Surplus/(deficit) before other gains and losses and share of operating surplus/deficit of joint ventures and associates</t>
  </si>
  <si>
    <t>Gain/(loss) on disposal of fixed assets</t>
  </si>
  <si>
    <t>Gain/(loss) on investments</t>
  </si>
  <si>
    <t>Share of operating surplus/(deficit) in joint venture(s)</t>
  </si>
  <si>
    <t>Share of operating surplus/(deficit) in associate(s)</t>
  </si>
  <si>
    <t>Surplus/(deficit) before tax</t>
  </si>
  <si>
    <t>Other taxation</t>
  </si>
  <si>
    <t>Surplus/(deficit) for the year</t>
  </si>
  <si>
    <t>Unrealised surplus on revaluation of land and buildings</t>
  </si>
  <si>
    <t>Actuarial (loss)/gain in respect of pension schemes</t>
  </si>
  <si>
    <t xml:space="preserve">Other comprehensive income </t>
  </si>
  <si>
    <t>Total comprehensive income for the year</t>
  </si>
  <si>
    <t>`</t>
  </si>
  <si>
    <t xml:space="preserve">a) </t>
  </si>
  <si>
    <t>FE - UK</t>
  </si>
  <si>
    <t>b)</t>
  </si>
  <si>
    <t>FE - EU</t>
  </si>
  <si>
    <t>c)</t>
  </si>
  <si>
    <t>HE</t>
  </si>
  <si>
    <t>d)</t>
  </si>
  <si>
    <t>Non-EU</t>
  </si>
  <si>
    <t>e)</t>
  </si>
  <si>
    <t>SDS contracts</t>
  </si>
  <si>
    <t>f)</t>
  </si>
  <si>
    <t>Education contracts</t>
  </si>
  <si>
    <t>g)</t>
  </si>
  <si>
    <t>Other</t>
  </si>
  <si>
    <t>Total tuition fees and education contracts</t>
  </si>
  <si>
    <t>SFC / RSB Grants</t>
  </si>
  <si>
    <t>a)</t>
  </si>
  <si>
    <t>SFC / RSB FE recurrent grant (including fee waiver)</t>
  </si>
  <si>
    <t>UHI recurrent grant - HE provision</t>
  </si>
  <si>
    <t>FE Childcare funds</t>
  </si>
  <si>
    <t>Release of SFC / RSB deferred capital grants</t>
  </si>
  <si>
    <t>SFC capital grant</t>
  </si>
  <si>
    <t>SFC grant for NPD</t>
  </si>
  <si>
    <t>Other SFC / RSB grants - FE provision</t>
  </si>
  <si>
    <t>h)</t>
  </si>
  <si>
    <t>Other UHI grants - HE provision</t>
  </si>
  <si>
    <t>Total SFC / RSB Grants</t>
  </si>
  <si>
    <t>European Commission</t>
  </si>
  <si>
    <t>Other grants and contracts</t>
  </si>
  <si>
    <t>Total research grants and contracts</t>
  </si>
  <si>
    <t>Other Income</t>
  </si>
  <si>
    <t>Catering and residences</t>
  </si>
  <si>
    <t>Other European Income</t>
  </si>
  <si>
    <t>Other income generating activities</t>
  </si>
  <si>
    <t>Grants from ALF</t>
  </si>
  <si>
    <t>i) Revenue</t>
  </si>
  <si>
    <t>II) Capital</t>
  </si>
  <si>
    <t>Non-government capital grant</t>
  </si>
  <si>
    <t>Other grant income</t>
  </si>
  <si>
    <t>Release of non-SFC government deferred capital grant</t>
  </si>
  <si>
    <t>Income from Coronavirus Job Retention Scheme</t>
  </si>
  <si>
    <t>i)</t>
  </si>
  <si>
    <t>Total other income</t>
  </si>
  <si>
    <t>Investment income on endowments</t>
  </si>
  <si>
    <t>Investment income on restricted reserves</t>
  </si>
  <si>
    <t>Other investment income</t>
  </si>
  <si>
    <t>Other interest receivable</t>
  </si>
  <si>
    <t>Net return on pension scheme</t>
  </si>
  <si>
    <t>Total investment income</t>
  </si>
  <si>
    <t>Donations and endowment income</t>
  </si>
  <si>
    <t>New endowments</t>
  </si>
  <si>
    <t>Donations with restrictions</t>
  </si>
  <si>
    <t>Unrestricted donations</t>
  </si>
  <si>
    <t>Total donation and endowment income</t>
  </si>
  <si>
    <t>STAFF COSTS</t>
  </si>
  <si>
    <t>Teaching departments</t>
  </si>
  <si>
    <t>Teaching support services</t>
  </si>
  <si>
    <t>Other support services</t>
  </si>
  <si>
    <t>Administration and central services</t>
  </si>
  <si>
    <t>Premises</t>
  </si>
  <si>
    <t>Other staff costs</t>
  </si>
  <si>
    <t>Impact of FRS 102 pensions reported costs (less contributions paid included above)</t>
  </si>
  <si>
    <t>Normal staff costs</t>
  </si>
  <si>
    <t>Exceptional restructuring costs</t>
  </si>
  <si>
    <t>Total staff costs</t>
  </si>
  <si>
    <t>Additional breakdown of staff costs</t>
  </si>
  <si>
    <t>Salaries</t>
  </si>
  <si>
    <t>Social security costs</t>
  </si>
  <si>
    <t>Pension contributions</t>
  </si>
  <si>
    <t>Non-cash pension adjustments - net service cost</t>
  </si>
  <si>
    <t>Non-cash pension adjustments - early retirement provision</t>
  </si>
  <si>
    <t>Severance payments</t>
  </si>
  <si>
    <t>NON-STAFF COSTS</t>
  </si>
  <si>
    <t xml:space="preserve">General education </t>
  </si>
  <si>
    <t>(i)</t>
  </si>
  <si>
    <t>Maintenance</t>
  </si>
  <si>
    <t>(ii)</t>
  </si>
  <si>
    <t>Utilities</t>
  </si>
  <si>
    <t>(iii)</t>
  </si>
  <si>
    <t>Overspend on student support funds *</t>
  </si>
  <si>
    <t>j)</t>
  </si>
  <si>
    <t>Planned maintenance</t>
  </si>
  <si>
    <t>k)</t>
  </si>
  <si>
    <t xml:space="preserve">Movement on early retirement pension provision </t>
  </si>
  <si>
    <t>l)</t>
  </si>
  <si>
    <t>NPD</t>
  </si>
  <si>
    <t>m)</t>
  </si>
  <si>
    <t>Total other operating expenses</t>
  </si>
  <si>
    <t>Government funded assets</t>
  </si>
  <si>
    <t>Non-government funded assets</t>
  </si>
  <si>
    <t>NPD funded assets</t>
  </si>
  <si>
    <t>Total depreciation</t>
  </si>
  <si>
    <t>Interest</t>
  </si>
  <si>
    <t>On bank loans, overdrafts and other loans</t>
  </si>
  <si>
    <t>Finance lease interest</t>
  </si>
  <si>
    <t>Net charge on pension scheme</t>
  </si>
  <si>
    <t>NPD interest</t>
  </si>
  <si>
    <t>Total interest</t>
  </si>
  <si>
    <t xml:space="preserve">* </t>
  </si>
  <si>
    <t>Includes any overspend on bursaries, discretionary funds, and student funds received from SAAS, but excludes childcare funds.</t>
  </si>
  <si>
    <t>ADJUSTED OPERATING RESULT</t>
  </si>
  <si>
    <t/>
  </si>
  <si>
    <t>Add:</t>
  </si>
  <si>
    <r>
      <t xml:space="preserve">Total depreciation (Government-funded, privately funded and NPD-funded assets) net of deferred capital grant release </t>
    </r>
    <r>
      <rPr>
        <i/>
        <sz val="13"/>
        <rFont val="Calibri"/>
        <family val="2"/>
        <scheme val="minor"/>
      </rPr>
      <t>(incorporated colleges only)</t>
    </r>
  </si>
  <si>
    <t>Exceptional non-restructuring items (e.g. impairment costs)</t>
  </si>
  <si>
    <t>Donation to Arms-Length Foundation (incorporated colleges only)</t>
  </si>
  <si>
    <t>Non-cash pension adjustment - net service cost</t>
  </si>
  <si>
    <t>Non-cash pension adjustment - ERP</t>
  </si>
  <si>
    <t>Non-cash pension adjustment -net interest costs</t>
  </si>
  <si>
    <t>Deduct:</t>
  </si>
  <si>
    <t>Non-Government capital grants (e.g. ALF capital grant)</t>
  </si>
  <si>
    <r>
      <rPr>
        <sz val="7"/>
        <rFont val="Times New Roman"/>
        <family val="1"/>
      </rPr>
      <t xml:space="preserve"> </t>
    </r>
    <r>
      <rPr>
        <sz val="13"/>
        <rFont val="Calibri"/>
        <family val="2"/>
      </rPr>
      <t>Exceptional income (if disclosed as exceptional in accounts) - PLEASE DO NOT INCLUDE CJRS INCOME HERE</t>
    </r>
  </si>
  <si>
    <r>
      <t xml:space="preserve">CBP allocated to loan repayments and other capital items </t>
    </r>
    <r>
      <rPr>
        <i/>
        <sz val="13"/>
        <rFont val="Calibri"/>
        <family val="2"/>
      </rPr>
      <t>(incorporated colleges only)</t>
    </r>
  </si>
  <si>
    <t>NPD payments to reduce NPD balance sheet debt</t>
  </si>
  <si>
    <t>Adjusted operating result</t>
  </si>
  <si>
    <r>
      <t xml:space="preserve">Cash budget for priorities </t>
    </r>
    <r>
      <rPr>
        <b/>
        <i/>
        <sz val="13"/>
        <rFont val="Calibri"/>
        <family val="2"/>
        <scheme val="minor"/>
      </rPr>
      <t>(incorporated colleges)</t>
    </r>
    <r>
      <rPr>
        <b/>
        <sz val="13"/>
        <rFont val="Calibri"/>
        <family val="2"/>
        <scheme val="minor"/>
      </rPr>
      <t>:</t>
    </r>
  </si>
  <si>
    <t>Revenue priorities</t>
  </si>
  <si>
    <t>Student support funding</t>
  </si>
  <si>
    <t xml:space="preserve">2015-16 pay award </t>
  </si>
  <si>
    <t>Voluntary severance</t>
  </si>
  <si>
    <t>Estates costs</t>
  </si>
  <si>
    <t>Other - please describe</t>
  </si>
  <si>
    <t>Total impact on operating position</t>
  </si>
  <si>
    <t>Capital priorities</t>
  </si>
  <si>
    <t>Loan repayments</t>
  </si>
  <si>
    <t>NPD / PFI repayments</t>
  </si>
  <si>
    <t>Provisions pre 1 April 2014</t>
  </si>
  <si>
    <t>Total capital</t>
  </si>
  <si>
    <t xml:space="preserve">Total cash budget for priorities spend </t>
  </si>
  <si>
    <t>Balance Sheet</t>
  </si>
  <si>
    <t>Non-current assets</t>
  </si>
  <si>
    <t>Intangible assets</t>
  </si>
  <si>
    <t>Fixed assets</t>
  </si>
  <si>
    <t>Investments</t>
  </si>
  <si>
    <t>Total non-current assets</t>
  </si>
  <si>
    <t>Current assets</t>
  </si>
  <si>
    <t>Stock</t>
  </si>
  <si>
    <t>Debtors</t>
  </si>
  <si>
    <t>Cash and cash equivalents</t>
  </si>
  <si>
    <t>Other (e.g. assets for resale)</t>
  </si>
  <si>
    <t>Total current assets</t>
  </si>
  <si>
    <t>Creditors: amounts falling due within one year</t>
  </si>
  <si>
    <t>Bank loans and external borrowing</t>
  </si>
  <si>
    <t>Bank overdrafts</t>
  </si>
  <si>
    <t>Lennartz creditor</t>
  </si>
  <si>
    <t>Obligations under finance leases and service concessions</t>
  </si>
  <si>
    <t>Payments received in advance</t>
  </si>
  <si>
    <t>Amounts owed to SFC</t>
  </si>
  <si>
    <t>Obligations under PFI/NPD</t>
  </si>
  <si>
    <t>Deferred capital grant</t>
  </si>
  <si>
    <t>Other creditors and accruals</t>
  </si>
  <si>
    <t>Total creditors &lt; 1year</t>
  </si>
  <si>
    <t>Share of net assets/(liabilities) in associate</t>
  </si>
  <si>
    <t>NET CURRENT ASSETS/LIABILITIES</t>
  </si>
  <si>
    <t>TOTAL ASSETS LESS CURRENT LIABILITIES</t>
  </si>
  <si>
    <t>Creditors: amounts falling due after more than one year</t>
  </si>
  <si>
    <t>Local authority loans</t>
  </si>
  <si>
    <t>Finance leases and service concessions</t>
  </si>
  <si>
    <t>Amounts repayable to Funding Council</t>
  </si>
  <si>
    <t>Other creditors</t>
  </si>
  <si>
    <t>Total creditors &gt;1 year</t>
  </si>
  <si>
    <t>Provisions</t>
  </si>
  <si>
    <t>Pension provisions</t>
  </si>
  <si>
    <t>Total provisions</t>
  </si>
  <si>
    <t>TOTAL NET ASSETS</t>
  </si>
  <si>
    <t>Restricted Reserves</t>
  </si>
  <si>
    <t>Endowment Reserve</t>
  </si>
  <si>
    <t>Restricted Reserve</t>
  </si>
  <si>
    <t>Unrestricted reserves</t>
  </si>
  <si>
    <t>Income and Expenditure Reserve</t>
  </si>
  <si>
    <t>Revaluation reserve</t>
  </si>
  <si>
    <t>Non-controlling interest</t>
  </si>
  <si>
    <t>TOTAL RESERVES</t>
  </si>
  <si>
    <t>Check</t>
  </si>
  <si>
    <t>Cashflow</t>
  </si>
  <si>
    <t>Cash flow from operating activities</t>
  </si>
  <si>
    <t xml:space="preserve">Surplus / (deficit) for the year </t>
  </si>
  <si>
    <t>Adjustment for non-cash items</t>
  </si>
  <si>
    <t>Amortisation of intangibles</t>
  </si>
  <si>
    <t>Benefit on acquisition</t>
  </si>
  <si>
    <t>Amortisation of goodwill</t>
  </si>
  <si>
    <t>Loss / (gain) on investments</t>
  </si>
  <si>
    <t>Decrease / (increase) in stock</t>
  </si>
  <si>
    <t>Decrease / (increase) in debtors</t>
  </si>
  <si>
    <t>Increase / (decrease) in creditors</t>
  </si>
  <si>
    <t>Increase / (decrease) in pension provision</t>
  </si>
  <si>
    <t>Increase / (decrease in other provisions</t>
  </si>
  <si>
    <t>Receipt of donated equipment</t>
  </si>
  <si>
    <t>Share of operating surplus / (deficit) in joint venture</t>
  </si>
  <si>
    <t>Share of operating surplus / (deficit) in associate</t>
  </si>
  <si>
    <t>n)</t>
  </si>
  <si>
    <t>Total adjustment for non-cash items</t>
  </si>
  <si>
    <t>Adjustment for investing or financing activities</t>
  </si>
  <si>
    <t>Interest payable</t>
  </si>
  <si>
    <t>Endowment income</t>
  </si>
  <si>
    <t>Loss / (gain) on the sale of assets</t>
  </si>
  <si>
    <t>Capital grant income</t>
  </si>
  <si>
    <t>Total adjustment for investing or financing activities</t>
  </si>
  <si>
    <t>Net cash inflow from operating activities</t>
  </si>
  <si>
    <t>Cash flow from investing activities</t>
  </si>
  <si>
    <t>Proceeds from sales of fixed assets</t>
  </si>
  <si>
    <t>Proceeds from sales of intangible assets</t>
  </si>
  <si>
    <t>Capital grants receipts</t>
  </si>
  <si>
    <t>Disposal of non-current asset investments</t>
  </si>
  <si>
    <t>Withdrawal of deposits</t>
  </si>
  <si>
    <t>Payments made to acquire fixed assets</t>
  </si>
  <si>
    <t>Payments made to acquire intangible assets</t>
  </si>
  <si>
    <t>New non-current asset investments</t>
  </si>
  <si>
    <t>New deposits</t>
  </si>
  <si>
    <t>Total cash flows from investing activities</t>
  </si>
  <si>
    <t>Cash flows from financing activities</t>
  </si>
  <si>
    <t>Interest paid</t>
  </si>
  <si>
    <t>Interest element of finance lease and service concession</t>
  </si>
  <si>
    <t>Endowment cash received</t>
  </si>
  <si>
    <t>New secured loans</t>
  </si>
  <si>
    <t>New unsecured loans</t>
  </si>
  <si>
    <t>Repayments of amounts borrowed</t>
  </si>
  <si>
    <t>Capital element of finance lease and service concession payments</t>
  </si>
  <si>
    <t>Total cash flows from financing activities</t>
  </si>
  <si>
    <t>(Decrease) / increase in cash and cash equivalents in the year</t>
  </si>
  <si>
    <t>Cash and cash equivalents at beginning of the year</t>
  </si>
  <si>
    <t>Cash and cash equivalents at the end of the year</t>
  </si>
  <si>
    <t>Capital Expenditure Projects and Forecast Methods of Financing</t>
  </si>
  <si>
    <t>Expenditure:</t>
  </si>
  <si>
    <t>Land &amp; Buildings</t>
  </si>
  <si>
    <t>Equipment &amp; Others</t>
  </si>
  <si>
    <t>Financed by:</t>
  </si>
  <si>
    <t>Cash reserves</t>
  </si>
  <si>
    <t>ALF grants</t>
  </si>
  <si>
    <t>Leasing</t>
  </si>
  <si>
    <t>SFC/RSB grant</t>
  </si>
  <si>
    <r>
      <t xml:space="preserve">Re-investment of proceeds from disposal of assets </t>
    </r>
    <r>
      <rPr>
        <b/>
        <sz val="10"/>
        <rFont val="Calibri"/>
        <family val="2"/>
      </rPr>
      <t>*</t>
    </r>
  </si>
  <si>
    <t>Non-SFC/RSB grants</t>
  </si>
  <si>
    <t>PFI/NPD</t>
  </si>
  <si>
    <t>Other - please specify if material</t>
  </si>
  <si>
    <r>
      <rPr>
        <b/>
        <sz val="10"/>
        <rFont val="Arial"/>
        <family val="2"/>
      </rPr>
      <t>*</t>
    </r>
    <r>
      <rPr>
        <sz val="10"/>
        <rFont val="Arial"/>
        <family val="2"/>
      </rPr>
      <t xml:space="preserve"> to be included only where this has been agreed by SFC</t>
    </r>
  </si>
  <si>
    <t>Capital disposals</t>
  </si>
  <si>
    <t>Disposal proceeds:</t>
  </si>
  <si>
    <t>Asset description</t>
  </si>
  <si>
    <t>Gain/(loss) on disposal:</t>
  </si>
  <si>
    <t>ALF Funding</t>
  </si>
  <si>
    <t>Estimated balance of cash in ALF as at 1 August</t>
  </si>
  <si>
    <t>Grant from Arms Length Foundation - capital</t>
  </si>
  <si>
    <t>Grant from Arms Length Foundation - revenue</t>
  </si>
  <si>
    <t xml:space="preserve">Estimated balance of cash in ALF as at 31 July </t>
  </si>
  <si>
    <t>Note:</t>
  </si>
  <si>
    <t>For most foundations, the most recent accounts available are for periods ending in 2021. Colleges' forecast movements will not include governance costs, donations from third parties, payments to third parties or investment income.</t>
  </si>
  <si>
    <t>Grant from Arms Length Foundation - capital:</t>
  </si>
  <si>
    <t>Description</t>
  </si>
  <si>
    <t>FINANCIAL SUMMARY</t>
  </si>
  <si>
    <t xml:space="preserve"> </t>
  </si>
  <si>
    <t>Income ratios</t>
  </si>
  <si>
    <t>Total Income</t>
  </si>
  <si>
    <t>Total Funding Council Grant (excluding release of deferred capital grant) as % of Total Income</t>
  </si>
  <si>
    <t>Total non-Funding Council Grant (including release of SFC DCG) as % of Total Income</t>
  </si>
  <si>
    <t>Total Education Contracts and Tuition Fees as % of Total Income</t>
  </si>
  <si>
    <t>Total Research Grants and Contracts as % of Total Income</t>
  </si>
  <si>
    <t>Total Other Income as % of Total Income</t>
  </si>
  <si>
    <t>Expenditure ratios</t>
  </si>
  <si>
    <t>Total Expenditure</t>
  </si>
  <si>
    <t>Salaries as % of Total Expenditure</t>
  </si>
  <si>
    <t>Other operating costs as % of Total Expenditure</t>
  </si>
  <si>
    <t>Depreciation/amortisation as % of Total Expenditure</t>
  </si>
  <si>
    <t>Operating position</t>
  </si>
  <si>
    <t>Operating Surplus/(deficit)</t>
  </si>
  <si>
    <t>Operating Surplus/(deficit) as % of Total Income</t>
  </si>
  <si>
    <t>Adjusted operating surplus/(deficit)</t>
  </si>
  <si>
    <t>Adjusted operating surplus/(deficit) as % of Total Income</t>
  </si>
  <si>
    <t>Cash Position</t>
  </si>
  <si>
    <t>Cash and Current Asset Investments</t>
  </si>
  <si>
    <t>Overdrafts</t>
  </si>
  <si>
    <t>Days Ratio of Cash to Total Expenditure</t>
  </si>
  <si>
    <t>Net cash inflow/(outflow) from operating activities</t>
  </si>
  <si>
    <t>Net cash inflow/(outflow) from operating activities as % of Total Income</t>
  </si>
  <si>
    <t>Balance Sheet strength</t>
  </si>
  <si>
    <t>Current Ratio</t>
  </si>
  <si>
    <t>Unrestricted reserves as % of Total Income</t>
  </si>
  <si>
    <t>Total borrowing (Overdrafts, Loans, Finance Leases, PFI/NPD)</t>
  </si>
  <si>
    <t>Interest cover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</si>
</sst>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3" formatCode="_-* #,##0.00_-;\-* #,##0.00_-;_-* &quot;-&quot;??_-;_-@_-"/>
    <numFmt numFmtId="164" formatCode="0.0%"/>
    <numFmt numFmtId="165" formatCode="General_)"/>
    <numFmt numFmtId="166" formatCode="#,##0;\(#,##0\)"/>
    <numFmt numFmtId="167" formatCode="0%;\(0%\)"/>
  </numFmts>
  <fonts count="46" x14ac:knownFonts="1">
    <font>
      <sz val="10"/>
      <name val="Arial"/>
    </font>
    <font>
      <sz val="11"/>
      <color theme="1"/>
      <name val="Calibri"/>
      <family val="2"/>
      <scheme val="minor"/>
    </font>
    <font>
      <b/>
      <sz val="10"/>
      <name val="Garamond"/>
      <family val="1"/>
    </font>
    <font>
      <sz val="10"/>
      <name val="Garamond"/>
      <family val="1"/>
    </font>
    <font>
      <sz val="8"/>
      <name val="Arial"/>
      <family val="2"/>
    </font>
    <font>
      <sz val="10"/>
      <name val="Courier"/>
      <family val="3"/>
    </font>
    <font>
      <sz val="11"/>
      <name val="Garamond"/>
      <family val="1"/>
    </font>
    <font>
      <sz val="11"/>
      <name val="Calibri"/>
      <family val="2"/>
    </font>
    <font>
      <b/>
      <sz val="11"/>
      <name val="Calibri"/>
      <family val="2"/>
    </font>
    <font>
      <sz val="11"/>
      <name val="Calibri"/>
      <family val="2"/>
      <scheme val="minor"/>
    </font>
    <font>
      <b/>
      <sz val="11"/>
      <name val="Calibri"/>
      <family val="2"/>
      <scheme val="minor"/>
    </font>
    <font>
      <sz val="10"/>
      <name val="Calibri"/>
      <family val="2"/>
    </font>
    <font>
      <b/>
      <sz val="10"/>
      <name val="Calibri"/>
      <family val="2"/>
    </font>
    <font>
      <b/>
      <i/>
      <sz val="10"/>
      <name val="Calibri"/>
      <family val="2"/>
    </font>
    <font>
      <sz val="11"/>
      <name val="Arial"/>
      <family val="2"/>
    </font>
    <font>
      <b/>
      <i/>
      <sz val="11"/>
      <name val="Calibri"/>
      <family val="2"/>
    </font>
    <font>
      <i/>
      <sz val="11"/>
      <name val="Calibri"/>
      <family val="2"/>
    </font>
    <font>
      <b/>
      <sz val="9"/>
      <name val="Calibri"/>
      <family val="2"/>
    </font>
    <font>
      <sz val="9"/>
      <name val="Calibri"/>
      <family val="2"/>
    </font>
    <font>
      <sz val="9"/>
      <name val="Arial"/>
      <family val="2"/>
    </font>
    <font>
      <sz val="10"/>
      <name val="Arial"/>
      <family val="2"/>
    </font>
    <font>
      <b/>
      <sz val="13"/>
      <name val="Calibri"/>
      <family val="2"/>
    </font>
    <font>
      <sz val="13"/>
      <name val="Garamond"/>
      <family val="1"/>
    </font>
    <font>
      <sz val="13"/>
      <name val="Arial"/>
      <family val="2"/>
    </font>
    <font>
      <sz val="13"/>
      <name val="Calibri"/>
      <family val="2"/>
    </font>
    <font>
      <b/>
      <sz val="13"/>
      <name val="Calibri"/>
      <family val="2"/>
      <scheme val="minor"/>
    </font>
    <font>
      <sz val="13"/>
      <name val="Calibri"/>
      <family val="2"/>
      <scheme val="minor"/>
    </font>
    <font>
      <sz val="12"/>
      <name val="Calibri"/>
      <family val="2"/>
    </font>
    <font>
      <sz val="7"/>
      <name val="Times New Roman"/>
      <family val="1"/>
    </font>
    <font>
      <b/>
      <sz val="10"/>
      <name val="Arial"/>
      <family val="2"/>
    </font>
    <font>
      <sz val="10"/>
      <name val="Calibri"/>
      <family val="2"/>
      <scheme val="minor"/>
    </font>
    <font>
      <b/>
      <sz val="9"/>
      <name val="Calibri"/>
      <family val="2"/>
      <scheme val="minor"/>
    </font>
    <font>
      <b/>
      <sz val="10"/>
      <name val="Calibri"/>
      <family val="2"/>
      <scheme val="minor"/>
    </font>
    <font>
      <b/>
      <i/>
      <sz val="13"/>
      <name val="Calibri"/>
      <family val="2"/>
      <scheme val="minor"/>
    </font>
    <font>
      <i/>
      <sz val="13"/>
      <name val="Calibri"/>
      <family val="2"/>
      <scheme val="minor"/>
    </font>
    <font>
      <i/>
      <sz val="13"/>
      <name val="Calibri"/>
      <family val="2"/>
    </font>
    <font>
      <b/>
      <i/>
      <sz val="10"/>
      <name val="Calibri"/>
      <family val="2"/>
      <scheme val="minor"/>
    </font>
    <font>
      <sz val="9"/>
      <name val="Calibri"/>
      <family val="2"/>
      <scheme val="minor"/>
    </font>
    <font>
      <sz val="10"/>
      <name val="Arial"/>
      <family val="2"/>
    </font>
    <font>
      <sz val="12"/>
      <name val="Arial"/>
      <family val="2"/>
    </font>
    <font>
      <sz val="12"/>
      <name val="Calibri"/>
      <family val="2"/>
      <scheme val="minor"/>
    </font>
    <font>
      <b/>
      <sz val="12"/>
      <name val="Calibri"/>
      <family val="2"/>
      <scheme val="minor"/>
    </font>
    <font>
      <sz val="11"/>
      <color rgb="FF000000"/>
      <name val="Calibri"/>
      <family val="2"/>
    </font>
    <font>
      <sz val="10"/>
      <color theme="1"/>
      <name val="Corbel"/>
      <family val="2"/>
    </font>
    <font>
      <u/>
      <sz val="10"/>
      <color theme="10"/>
      <name val="Arial"/>
      <family val="2"/>
    </font>
    <font>
      <sz val="10"/>
      <name val="Calibri"/>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indexed="41"/>
        <bgColor indexed="64"/>
      </patternFill>
    </fill>
    <fill>
      <patternFill patternType="solid">
        <fgColor theme="0" tint="-0.249977111117893"/>
        <bgColor indexed="64"/>
      </patternFill>
    </fill>
    <fill>
      <patternFill patternType="solid">
        <fgColor rgb="FFCCFFFF"/>
        <bgColor indexed="64"/>
      </patternFill>
    </fill>
    <fill>
      <patternFill patternType="solid">
        <fgColor theme="1" tint="0.49998474074526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double">
        <color indexed="64"/>
      </bottom>
      <diagonal/>
    </border>
    <border>
      <left/>
      <right style="medium">
        <color indexed="64"/>
      </right>
      <top style="medium">
        <color indexed="64"/>
      </top>
      <bottom/>
      <diagonal/>
    </border>
    <border>
      <left/>
      <right/>
      <top/>
      <bottom style="thin">
        <color rgb="FF000000"/>
      </bottom>
      <diagonal/>
    </border>
  </borders>
  <cellStyleXfs count="25">
    <xf numFmtId="0" fontId="0" fillId="0" borderId="0"/>
    <xf numFmtId="165" fontId="5" fillId="0" borderId="0"/>
    <xf numFmtId="0" fontId="20" fillId="0" borderId="0"/>
    <xf numFmtId="43" fontId="20" fillId="0" borderId="0" applyFont="0" applyFill="0" applyBorder="0" applyAlignment="0" applyProtection="0"/>
    <xf numFmtId="9" fontId="20" fillId="0" borderId="0" applyFont="0" applyFill="0" applyBorder="0" applyAlignment="0" applyProtection="0"/>
    <xf numFmtId="43" fontId="38"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0" fontId="42" fillId="0" borderId="0" applyBorder="0"/>
    <xf numFmtId="0" fontId="43"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2" fillId="0" borderId="0" applyFont="0" applyFill="0" applyBorder="0" applyAlignment="0" applyProtection="0"/>
    <xf numFmtId="0" fontId="44" fillId="0" borderId="0" applyNumberFormat="0" applyFill="0" applyBorder="0" applyAlignment="0" applyProtection="0"/>
  </cellStyleXfs>
  <cellXfs count="355">
    <xf numFmtId="0" fontId="0" fillId="0" borderId="0" xfId="0"/>
    <xf numFmtId="0" fontId="0" fillId="3" borderId="0" xfId="0" applyFill="1"/>
    <xf numFmtId="0" fontId="2" fillId="3" borderId="0" xfId="0" applyFont="1" applyFill="1" applyAlignment="1">
      <alignment vertical="center"/>
    </xf>
    <xf numFmtId="0" fontId="2" fillId="3" borderId="0" xfId="0" applyFont="1" applyFill="1" applyAlignment="1">
      <alignment horizontal="center" vertical="center" wrapText="1"/>
    </xf>
    <xf numFmtId="0" fontId="3" fillId="3" borderId="0" xfId="0" applyFont="1" applyFill="1" applyAlignment="1">
      <alignment vertical="center"/>
    </xf>
    <xf numFmtId="0" fontId="3" fillId="3" borderId="0" xfId="0" applyFont="1" applyFill="1"/>
    <xf numFmtId="0" fontId="3" fillId="3" borderId="0" xfId="0" applyFont="1" applyFill="1" applyAlignment="1">
      <alignment wrapText="1"/>
    </xf>
    <xf numFmtId="166" fontId="6" fillId="3" borderId="0" xfId="0" applyNumberFormat="1" applyFont="1" applyFill="1"/>
    <xf numFmtId="0" fontId="6" fillId="3" borderId="0" xfId="0" quotePrefix="1" applyFont="1" applyFill="1" applyAlignment="1">
      <alignment horizontal="center"/>
    </xf>
    <xf numFmtId="166" fontId="9" fillId="3" borderId="2" xfId="0" applyNumberFormat="1" applyFont="1" applyFill="1" applyBorder="1"/>
    <xf numFmtId="0" fontId="9" fillId="3" borderId="2" xfId="0" applyFont="1" applyFill="1" applyBorder="1"/>
    <xf numFmtId="0" fontId="9" fillId="3" borderId="2" xfId="0" applyFont="1" applyFill="1" applyBorder="1" applyAlignment="1">
      <alignment wrapText="1"/>
    </xf>
    <xf numFmtId="0" fontId="9" fillId="3" borderId="4" xfId="0" applyFont="1" applyFill="1" applyBorder="1"/>
    <xf numFmtId="166" fontId="9" fillId="3" borderId="0" xfId="0" applyNumberFormat="1" applyFont="1" applyFill="1"/>
    <xf numFmtId="166" fontId="9" fillId="3" borderId="2" xfId="0" applyNumberFormat="1" applyFont="1" applyFill="1" applyBorder="1" applyAlignment="1">
      <alignment wrapText="1"/>
    </xf>
    <xf numFmtId="1" fontId="11" fillId="3" borderId="0" xfId="1" applyNumberFormat="1" applyFont="1" applyFill="1"/>
    <xf numFmtId="1" fontId="12" fillId="3" borderId="0" xfId="1" applyNumberFormat="1" applyFont="1" applyFill="1" applyAlignment="1">
      <alignment horizontal="left"/>
    </xf>
    <xf numFmtId="1" fontId="12" fillId="3" borderId="0" xfId="1" applyNumberFormat="1" applyFont="1" applyFill="1" applyAlignment="1">
      <alignment vertical="center"/>
    </xf>
    <xf numFmtId="1" fontId="11" fillId="3" borderId="0" xfId="1" applyNumberFormat="1" applyFont="1" applyFill="1" applyAlignment="1">
      <alignment vertical="center"/>
    </xf>
    <xf numFmtId="1" fontId="12" fillId="3" borderId="0" xfId="1" applyNumberFormat="1" applyFont="1" applyFill="1" applyAlignment="1">
      <alignment horizontal="left" vertical="center"/>
    </xf>
    <xf numFmtId="1" fontId="11" fillId="3" borderId="0" xfId="1" applyNumberFormat="1" applyFont="1" applyFill="1" applyAlignment="1">
      <alignment horizontal="left" vertical="center"/>
    </xf>
    <xf numFmtId="165" fontId="11" fillId="3" borderId="0" xfId="1" applyFont="1" applyFill="1" applyAlignment="1">
      <alignment vertical="center"/>
    </xf>
    <xf numFmtId="1" fontId="13" fillId="3" borderId="0" xfId="1" applyNumberFormat="1" applyFont="1" applyFill="1" applyAlignment="1">
      <alignment horizontal="left" vertical="center"/>
    </xf>
    <xf numFmtId="165" fontId="13" fillId="3" borderId="0" xfId="1" applyFont="1" applyFill="1" applyAlignment="1">
      <alignment vertical="center"/>
    </xf>
    <xf numFmtId="0" fontId="8" fillId="3" borderId="0" xfId="0" applyFont="1" applyFill="1"/>
    <xf numFmtId="0" fontId="7" fillId="3" borderId="0" xfId="0" applyFont="1" applyFill="1"/>
    <xf numFmtId="0" fontId="9" fillId="3" borderId="0" xfId="0" applyFont="1" applyFill="1"/>
    <xf numFmtId="0" fontId="14" fillId="3" borderId="0" xfId="0" applyFont="1" applyFill="1"/>
    <xf numFmtId="0" fontId="8" fillId="3" borderId="0" xfId="0" applyFont="1" applyFill="1" applyAlignment="1">
      <alignment horizontal="left"/>
    </xf>
    <xf numFmtId="0" fontId="7" fillId="3" borderId="0" xfId="0" applyFont="1" applyFill="1" applyAlignment="1">
      <alignment wrapText="1"/>
    </xf>
    <xf numFmtId="0" fontId="8" fillId="3" borderId="0" xfId="0" applyFont="1" applyFill="1" applyAlignment="1">
      <alignment horizontal="center" vertical="center" wrapText="1"/>
    </xf>
    <xf numFmtId="0" fontId="8" fillId="3" borderId="0" xfId="0" applyFont="1" applyFill="1" applyAlignment="1">
      <alignment horizontal="center" vertical="center"/>
    </xf>
    <xf numFmtId="6" fontId="8" fillId="3" borderId="0" xfId="0" quotePrefix="1" applyNumberFormat="1" applyFont="1" applyFill="1" applyAlignment="1">
      <alignment horizontal="center"/>
    </xf>
    <xf numFmtId="6" fontId="8" fillId="3" borderId="0" xfId="0" applyNumberFormat="1" applyFont="1" applyFill="1" applyAlignment="1">
      <alignment horizontal="center"/>
    </xf>
    <xf numFmtId="0" fontId="7" fillId="3" borderId="0" xfId="0" applyFont="1" applyFill="1" applyAlignment="1">
      <alignment vertical="center"/>
    </xf>
    <xf numFmtId="164" fontId="7" fillId="3" borderId="0" xfId="0" applyNumberFormat="1" applyFont="1" applyFill="1"/>
    <xf numFmtId="0" fontId="8" fillId="3" borderId="0" xfId="0" applyFont="1" applyFill="1" applyAlignment="1">
      <alignment vertical="center"/>
    </xf>
    <xf numFmtId="0" fontId="8" fillId="3" borderId="0" xfId="0" applyFont="1" applyFill="1" applyAlignment="1">
      <alignment vertical="center" wrapText="1"/>
    </xf>
    <xf numFmtId="0" fontId="7" fillId="3" borderId="0" xfId="0" applyFont="1" applyFill="1" applyAlignment="1">
      <alignment vertical="center" wrapText="1"/>
    </xf>
    <xf numFmtId="0" fontId="17" fillId="3" borderId="0" xfId="0" applyFont="1" applyFill="1" applyAlignment="1">
      <alignment horizontal="center" vertical="center" wrapText="1"/>
    </xf>
    <xf numFmtId="0" fontId="9" fillId="3" borderId="7" xfId="0" applyFont="1" applyFill="1" applyBorder="1" applyAlignment="1">
      <alignment wrapText="1"/>
    </xf>
    <xf numFmtId="3" fontId="9" fillId="3" borderId="2" xfId="0" applyNumberFormat="1" applyFont="1" applyFill="1" applyBorder="1" applyAlignment="1">
      <alignment horizontal="center" vertical="center"/>
    </xf>
    <xf numFmtId="2" fontId="9" fillId="3" borderId="2" xfId="0" applyNumberFormat="1" applyFont="1" applyFill="1" applyBorder="1" applyAlignment="1">
      <alignment horizontal="center" vertical="center"/>
    </xf>
    <xf numFmtId="2" fontId="9" fillId="3" borderId="7" xfId="0" applyNumberFormat="1" applyFont="1" applyFill="1" applyBorder="1" applyAlignment="1">
      <alignment horizontal="center" vertical="center"/>
    </xf>
    <xf numFmtId="9" fontId="9" fillId="3" borderId="2" xfId="0" applyNumberFormat="1" applyFont="1" applyFill="1" applyBorder="1" applyAlignment="1">
      <alignment horizontal="center" vertical="center"/>
    </xf>
    <xf numFmtId="9" fontId="9" fillId="3" borderId="7" xfId="0" applyNumberFormat="1" applyFont="1" applyFill="1" applyBorder="1" applyAlignment="1">
      <alignment horizontal="center" vertical="center"/>
    </xf>
    <xf numFmtId="9" fontId="9" fillId="3" borderId="11" xfId="0" applyNumberFormat="1" applyFont="1" applyFill="1" applyBorder="1" applyAlignment="1">
      <alignment horizontal="center" vertical="center"/>
    </xf>
    <xf numFmtId="9" fontId="9" fillId="3" borderId="4" xfId="0" applyNumberFormat="1" applyFont="1" applyFill="1" applyBorder="1" applyAlignment="1">
      <alignment horizontal="center" vertical="center"/>
    </xf>
    <xf numFmtId="0" fontId="21" fillId="3" borderId="0" xfId="0" applyFont="1" applyFill="1"/>
    <xf numFmtId="0" fontId="22" fillId="3" borderId="0" xfId="0" applyFont="1" applyFill="1"/>
    <xf numFmtId="0" fontId="23" fillId="3" borderId="0" xfId="0" applyFont="1" applyFill="1"/>
    <xf numFmtId="0" fontId="24" fillId="3" borderId="0" xfId="0" applyFont="1" applyFill="1"/>
    <xf numFmtId="0" fontId="21" fillId="2" borderId="1" xfId="0" applyFont="1" applyFill="1" applyBorder="1" applyAlignment="1">
      <alignment vertical="top"/>
    </xf>
    <xf numFmtId="0" fontId="22" fillId="3" borderId="0" xfId="0" applyFont="1" applyFill="1" applyAlignment="1">
      <alignment horizontal="center" vertical="center" wrapText="1"/>
    </xf>
    <xf numFmtId="0" fontId="12" fillId="3" borderId="3" xfId="0" applyFont="1" applyFill="1" applyBorder="1" applyAlignment="1">
      <alignment horizontal="center" vertical="center" wrapText="1"/>
    </xf>
    <xf numFmtId="0" fontId="11" fillId="3" borderId="4" xfId="0" quotePrefix="1" applyFont="1" applyFill="1" applyBorder="1" applyAlignment="1">
      <alignment horizontal="center"/>
    </xf>
    <xf numFmtId="0" fontId="12" fillId="3" borderId="0" xfId="0" applyFont="1" applyFill="1" applyAlignment="1">
      <alignment horizontal="left"/>
    </xf>
    <xf numFmtId="9" fontId="9" fillId="3" borderId="0" xfId="0" applyNumberFormat="1" applyFont="1" applyFill="1" applyAlignment="1">
      <alignment horizontal="center" vertical="center"/>
    </xf>
    <xf numFmtId="166" fontId="7" fillId="3" borderId="0" xfId="0" applyNumberFormat="1" applyFont="1" applyFill="1" applyAlignment="1">
      <alignment horizontal="right" vertical="center"/>
    </xf>
    <xf numFmtId="166" fontId="8" fillId="3" borderId="5" xfId="0" applyNumberFormat="1" applyFont="1" applyFill="1" applyBorder="1" applyAlignment="1">
      <alignment horizontal="right" vertical="center"/>
    </xf>
    <xf numFmtId="166" fontId="8" fillId="3" borderId="0" xfId="0" applyNumberFormat="1" applyFont="1" applyFill="1" applyAlignment="1">
      <alignment horizontal="right" vertical="center"/>
    </xf>
    <xf numFmtId="166" fontId="15" fillId="3" borderId="0" xfId="0" applyNumberFormat="1" applyFont="1" applyFill="1" applyAlignment="1">
      <alignment horizontal="right" vertical="center"/>
    </xf>
    <xf numFmtId="166" fontId="16" fillId="3" borderId="0" xfId="0" applyNumberFormat="1" applyFont="1" applyFill="1" applyAlignment="1">
      <alignment horizontal="right" vertical="center"/>
    </xf>
    <xf numFmtId="166" fontId="8" fillId="3" borderId="0" xfId="0" applyNumberFormat="1" applyFont="1" applyFill="1" applyAlignment="1">
      <alignment horizontal="right" vertical="center" wrapText="1"/>
    </xf>
    <xf numFmtId="0" fontId="0" fillId="3" borderId="0" xfId="0" applyFill="1" applyAlignment="1">
      <alignment horizontal="right"/>
    </xf>
    <xf numFmtId="0" fontId="8" fillId="0" borderId="0" xfId="0" applyFont="1" applyAlignment="1">
      <alignment vertical="center"/>
    </xf>
    <xf numFmtId="166" fontId="7" fillId="4" borderId="12" xfId="0" applyNumberFormat="1" applyFont="1" applyFill="1" applyBorder="1" applyAlignment="1" applyProtection="1">
      <alignment horizontal="right" vertical="center" wrapText="1"/>
      <protection locked="0"/>
    </xf>
    <xf numFmtId="166" fontId="7" fillId="4" borderId="0" xfId="0" applyNumberFormat="1" applyFont="1" applyFill="1" applyAlignment="1" applyProtection="1">
      <alignment horizontal="right" vertical="center" wrapText="1"/>
      <protection locked="0"/>
    </xf>
    <xf numFmtId="166" fontId="7" fillId="4" borderId="12" xfId="0" applyNumberFormat="1" applyFont="1" applyFill="1" applyBorder="1" applyAlignment="1" applyProtection="1">
      <alignment horizontal="right" vertical="center"/>
      <protection locked="0"/>
    </xf>
    <xf numFmtId="166" fontId="7" fillId="4" borderId="0" xfId="0" applyNumberFormat="1" applyFont="1" applyFill="1" applyAlignment="1" applyProtection="1">
      <alignment horizontal="right" vertical="center"/>
      <protection locked="0"/>
    </xf>
    <xf numFmtId="166" fontId="7" fillId="4" borderId="7" xfId="0" applyNumberFormat="1" applyFont="1" applyFill="1" applyBorder="1" applyAlignment="1" applyProtection="1">
      <alignment horizontal="right" vertical="center" wrapText="1"/>
      <protection locked="0"/>
    </xf>
    <xf numFmtId="166" fontId="7" fillId="4" borderId="8" xfId="0" applyNumberFormat="1" applyFont="1" applyFill="1" applyBorder="1" applyAlignment="1">
      <alignment horizontal="right" vertical="center"/>
    </xf>
    <xf numFmtId="166" fontId="7" fillId="4" borderId="0" xfId="0" applyNumberFormat="1" applyFont="1" applyFill="1" applyAlignment="1">
      <alignment horizontal="right" vertical="center"/>
    </xf>
    <xf numFmtId="0" fontId="7" fillId="4" borderId="0" xfId="0" applyFont="1" applyFill="1"/>
    <xf numFmtId="166" fontId="8" fillId="3" borderId="6" xfId="0" applyNumberFormat="1" applyFont="1" applyFill="1" applyBorder="1" applyAlignment="1">
      <alignment horizontal="right" vertical="center"/>
    </xf>
    <xf numFmtId="166" fontId="9" fillId="3" borderId="4" xfId="0" applyNumberFormat="1" applyFont="1" applyFill="1" applyBorder="1"/>
    <xf numFmtId="2" fontId="9" fillId="0" borderId="4" xfId="0" applyNumberFormat="1" applyFont="1" applyBorder="1" applyAlignment="1">
      <alignment horizontal="center" vertical="center"/>
    </xf>
    <xf numFmtId="0" fontId="20" fillId="3" borderId="0" xfId="0" applyFont="1" applyFill="1"/>
    <xf numFmtId="0" fontId="10" fillId="3" borderId="0" xfId="0" applyFont="1" applyFill="1" applyAlignment="1">
      <alignment horizontal="center" vertical="center" wrapText="1"/>
    </xf>
    <xf numFmtId="0" fontId="26" fillId="0" borderId="0" xfId="0" applyFont="1" applyAlignment="1">
      <alignment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21" fillId="0" borderId="0" xfId="0" applyFont="1" applyAlignment="1">
      <alignment horizontal="center" vertical="center" wrapText="1"/>
    </xf>
    <xf numFmtId="0" fontId="25" fillId="3" borderId="0" xfId="0" applyFont="1" applyFill="1" applyAlignment="1">
      <alignment horizontal="center" vertical="center" wrapText="1"/>
    </xf>
    <xf numFmtId="0" fontId="26" fillId="0" borderId="0" xfId="0" quotePrefix="1" applyFont="1" applyAlignment="1">
      <alignment horizontal="center" wrapText="1"/>
    </xf>
    <xf numFmtId="0" fontId="26" fillId="0" borderId="0" xfId="0" applyFont="1" applyAlignment="1">
      <alignment horizontal="center" wrapText="1"/>
    </xf>
    <xf numFmtId="0" fontId="25" fillId="0" borderId="0" xfId="0" applyFont="1" applyAlignment="1">
      <alignment wrapText="1"/>
    </xf>
    <xf numFmtId="166" fontId="25" fillId="0" borderId="0" xfId="0" applyNumberFormat="1" applyFont="1" applyAlignment="1">
      <alignment horizontal="right" vertical="center" wrapText="1"/>
    </xf>
    <xf numFmtId="166" fontId="26" fillId="0" borderId="0" xfId="0" applyNumberFormat="1" applyFont="1" applyAlignment="1">
      <alignment horizontal="center" vertical="center" wrapText="1"/>
    </xf>
    <xf numFmtId="0" fontId="26" fillId="0" borderId="0" xfId="0" applyFont="1" applyAlignment="1">
      <alignment vertical="center" wrapText="1"/>
    </xf>
    <xf numFmtId="0" fontId="26" fillId="0" borderId="0" xfId="0" applyFont="1" applyAlignment="1">
      <alignment horizontal="right" vertical="center" wrapText="1"/>
    </xf>
    <xf numFmtId="0" fontId="25" fillId="0" borderId="0" xfId="0" applyFont="1" applyAlignment="1">
      <alignment vertical="center"/>
    </xf>
    <xf numFmtId="166" fontId="26" fillId="0" borderId="0" xfId="0" applyNumberFormat="1" applyFont="1" applyAlignment="1">
      <alignment horizontal="right" vertical="center" wrapText="1"/>
    </xf>
    <xf numFmtId="166" fontId="26" fillId="5" borderId="1" xfId="0" applyNumberFormat="1" applyFont="1" applyFill="1" applyBorder="1" applyAlignment="1" applyProtection="1">
      <alignment horizontal="right" vertical="center" wrapText="1"/>
      <protection locked="0"/>
    </xf>
    <xf numFmtId="1" fontId="9" fillId="3" borderId="0" xfId="0" applyNumberFormat="1" applyFont="1" applyFill="1" applyAlignment="1">
      <alignment horizontal="center" vertical="center"/>
    </xf>
    <xf numFmtId="166" fontId="9" fillId="3" borderId="2" xfId="0" applyNumberFormat="1" applyFont="1" applyFill="1" applyBorder="1" applyAlignment="1">
      <alignment horizontal="left"/>
    </xf>
    <xf numFmtId="166" fontId="9" fillId="3" borderId="2" xfId="0" applyNumberFormat="1" applyFont="1" applyFill="1" applyBorder="1" applyAlignment="1">
      <alignment horizontal="center"/>
    </xf>
    <xf numFmtId="0" fontId="7" fillId="5" borderId="1" xfId="0" applyFont="1" applyFill="1" applyBorder="1" applyAlignment="1" applyProtection="1">
      <alignment horizontal="right" vertical="center"/>
      <protection locked="0"/>
    </xf>
    <xf numFmtId="3" fontId="9" fillId="5" borderId="3" xfId="0" applyNumberFormat="1" applyFont="1" applyFill="1" applyBorder="1" applyAlignment="1" applyProtection="1">
      <alignment horizontal="right" vertical="center" wrapText="1"/>
      <protection locked="0"/>
    </xf>
    <xf numFmtId="3" fontId="9" fillId="5" borderId="1" xfId="0" applyNumberFormat="1" applyFont="1" applyFill="1" applyBorder="1" applyAlignment="1" applyProtection="1">
      <alignment horizontal="right" vertical="center" wrapText="1"/>
      <protection locked="0"/>
    </xf>
    <xf numFmtId="0" fontId="7" fillId="3" borderId="0" xfId="0" applyFont="1" applyFill="1" applyAlignment="1" applyProtection="1">
      <alignment horizontal="center"/>
      <protection locked="0"/>
    </xf>
    <xf numFmtId="0" fontId="7" fillId="3" borderId="0" xfId="0" applyFont="1" applyFill="1" applyAlignment="1">
      <alignment horizontal="center"/>
    </xf>
    <xf numFmtId="0" fontId="27" fillId="5" borderId="1" xfId="0" applyFont="1" applyFill="1" applyBorder="1" applyAlignment="1" applyProtection="1">
      <alignment wrapText="1"/>
      <protection locked="0"/>
    </xf>
    <xf numFmtId="0" fontId="25" fillId="0" borderId="0" xfId="0" applyFont="1" applyAlignment="1">
      <alignment vertical="center" wrapText="1"/>
    </xf>
    <xf numFmtId="166" fontId="8" fillId="4" borderId="0" xfId="0" applyNumberFormat="1" applyFont="1" applyFill="1" applyAlignment="1">
      <alignment horizontal="right" vertical="center" wrapText="1"/>
    </xf>
    <xf numFmtId="166" fontId="8" fillId="4" borderId="0" xfId="0" applyNumberFormat="1" applyFont="1" applyFill="1" applyAlignment="1">
      <alignment horizontal="right" vertical="center"/>
    </xf>
    <xf numFmtId="0" fontId="25" fillId="0" borderId="0" xfId="0" applyFont="1" applyAlignment="1">
      <alignment horizontal="left" wrapText="1"/>
    </xf>
    <xf numFmtId="0" fontId="7" fillId="3" borderId="0" xfId="0" applyFont="1" applyFill="1" applyAlignment="1">
      <alignment vertical="top"/>
    </xf>
    <xf numFmtId="166" fontId="30" fillId="5" borderId="1" xfId="0" applyNumberFormat="1" applyFont="1" applyFill="1" applyBorder="1" applyAlignment="1" applyProtection="1">
      <alignment horizontal="right"/>
      <protection locked="0"/>
    </xf>
    <xf numFmtId="166" fontId="30" fillId="0" borderId="1" xfId="0" applyNumberFormat="1" applyFont="1" applyBorder="1" applyAlignment="1">
      <alignment horizontal="right"/>
    </xf>
    <xf numFmtId="0" fontId="30" fillId="0" borderId="0" xfId="0" applyFont="1" applyAlignment="1">
      <alignment horizontal="right"/>
    </xf>
    <xf numFmtId="166" fontId="26" fillId="0" borderId="0" xfId="0" applyNumberFormat="1" applyFont="1" applyAlignment="1">
      <alignment vertical="center" wrapText="1"/>
    </xf>
    <xf numFmtId="164" fontId="26" fillId="0" borderId="0" xfId="0" applyNumberFormat="1" applyFont="1" applyAlignment="1">
      <alignment horizontal="center" vertical="center" wrapText="1"/>
    </xf>
    <xf numFmtId="164" fontId="26" fillId="0" borderId="0" xfId="0" applyNumberFormat="1" applyFont="1" applyAlignment="1">
      <alignment wrapText="1"/>
    </xf>
    <xf numFmtId="0" fontId="11" fillId="3" borderId="0" xfId="0" applyFont="1" applyFill="1"/>
    <xf numFmtId="0" fontId="18" fillId="3" borderId="0" xfId="0" applyFont="1" applyFill="1"/>
    <xf numFmtId="6" fontId="17" fillId="3" borderId="0" xfId="0" quotePrefix="1" applyNumberFormat="1" applyFont="1" applyFill="1" applyAlignment="1">
      <alignment horizontal="center" vertical="center"/>
    </xf>
    <xf numFmtId="6" fontId="17" fillId="3" borderId="0" xfId="0" applyNumberFormat="1" applyFont="1" applyFill="1" applyAlignment="1">
      <alignment horizontal="center"/>
    </xf>
    <xf numFmtId="0" fontId="11" fillId="3" borderId="0" xfId="0" applyFont="1" applyFill="1" applyAlignment="1">
      <alignment horizontal="center" vertical="center"/>
    </xf>
    <xf numFmtId="164" fontId="18" fillId="3" borderId="0" xfId="0" applyNumberFormat="1" applyFont="1" applyFill="1"/>
    <xf numFmtId="3" fontId="11" fillId="3" borderId="6" xfId="0" applyNumberFormat="1" applyFont="1" applyFill="1" applyBorder="1" applyAlignment="1">
      <alignment horizontal="right" vertical="center"/>
    </xf>
    <xf numFmtId="3" fontId="11" fillId="3" borderId="0" xfId="0" applyNumberFormat="1" applyFont="1" applyFill="1" applyAlignment="1">
      <alignment horizontal="right" vertical="center"/>
    </xf>
    <xf numFmtId="3" fontId="11" fillId="3" borderId="0" xfId="0" applyNumberFormat="1" applyFont="1" applyFill="1"/>
    <xf numFmtId="0" fontId="19" fillId="3" borderId="0" xfId="0" applyFont="1" applyFill="1"/>
    <xf numFmtId="166" fontId="30" fillId="5" borderId="10" xfId="0" applyNumberFormat="1" applyFont="1" applyFill="1" applyBorder="1" applyAlignment="1" applyProtection="1">
      <alignment horizontal="right"/>
      <protection locked="0"/>
    </xf>
    <xf numFmtId="49" fontId="9" fillId="0" borderId="0" xfId="0" applyNumberFormat="1" applyFont="1" applyAlignment="1">
      <alignment wrapText="1"/>
    </xf>
    <xf numFmtId="0" fontId="31" fillId="0" borderId="0" xfId="0" applyFont="1" applyAlignment="1">
      <alignment horizontal="center" wrapText="1"/>
    </xf>
    <xf numFmtId="0" fontId="9" fillId="0" borderId="0" xfId="0" applyFont="1"/>
    <xf numFmtId="0" fontId="31" fillId="0" borderId="0" xfId="0" quotePrefix="1" applyFont="1" applyAlignment="1">
      <alignment horizontal="center" wrapText="1"/>
    </xf>
    <xf numFmtId="49" fontId="30" fillId="0" borderId="0" xfId="0" applyNumberFormat="1" applyFont="1" applyAlignment="1">
      <alignment wrapText="1"/>
    </xf>
    <xf numFmtId="0" fontId="30" fillId="0" borderId="0" xfId="0" applyFont="1"/>
    <xf numFmtId="49" fontId="32" fillId="0" borderId="0" xfId="0" applyNumberFormat="1" applyFont="1" applyAlignment="1">
      <alignment wrapText="1"/>
    </xf>
    <xf numFmtId="166" fontId="30" fillId="0" borderId="2" xfId="0" applyNumberFormat="1" applyFont="1" applyBorder="1" applyAlignment="1">
      <alignment horizontal="right"/>
    </xf>
    <xf numFmtId="0" fontId="30" fillId="0" borderId="13" xfId="0" applyFont="1" applyBorder="1"/>
    <xf numFmtId="166" fontId="32" fillId="0" borderId="0" xfId="0" applyNumberFormat="1" applyFont="1"/>
    <xf numFmtId="166" fontId="25" fillId="0" borderId="17" xfId="0" applyNumberFormat="1" applyFont="1" applyBorder="1" applyAlignment="1">
      <alignment wrapText="1"/>
    </xf>
    <xf numFmtId="166" fontId="25" fillId="0" borderId="13" xfId="0" applyNumberFormat="1" applyFont="1" applyBorder="1" applyAlignment="1">
      <alignment wrapText="1"/>
    </xf>
    <xf numFmtId="49" fontId="10" fillId="0" borderId="0" xfId="0" applyNumberFormat="1" applyFont="1" applyAlignment="1">
      <alignment wrapText="1"/>
    </xf>
    <xf numFmtId="166" fontId="8" fillId="3" borderId="0" xfId="0" applyNumberFormat="1" applyFont="1" applyFill="1"/>
    <xf numFmtId="166" fontId="9" fillId="5" borderId="1" xfId="0" applyNumberFormat="1" applyFont="1" applyFill="1" applyBorder="1" applyAlignment="1" applyProtection="1">
      <alignment horizontal="right" vertical="center" wrapText="1"/>
      <protection locked="0"/>
    </xf>
    <xf numFmtId="0" fontId="26" fillId="0" borderId="0" xfId="0" applyFont="1" applyAlignment="1" applyProtection="1">
      <alignment wrapText="1"/>
      <protection locked="0"/>
    </xf>
    <xf numFmtId="49" fontId="30" fillId="0" borderId="0" xfId="0" applyNumberFormat="1" applyFont="1" applyAlignment="1" applyProtection="1">
      <alignment wrapText="1"/>
      <protection locked="0"/>
    </xf>
    <xf numFmtId="164" fontId="9" fillId="3" borderId="4" xfId="0" applyNumberFormat="1" applyFont="1" applyFill="1" applyBorder="1" applyAlignment="1">
      <alignment horizontal="center" vertical="center"/>
    </xf>
    <xf numFmtId="0" fontId="26" fillId="0" borderId="0" xfId="0" applyFont="1" applyAlignment="1">
      <alignment horizontal="left" vertical="center" wrapText="1"/>
    </xf>
    <xf numFmtId="0" fontId="24" fillId="0" borderId="0" xfId="0" applyFont="1" applyAlignment="1">
      <alignment vertical="center" wrapText="1"/>
    </xf>
    <xf numFmtId="0" fontId="24" fillId="0" borderId="0" xfId="0" applyFont="1" applyAlignment="1">
      <alignment vertical="center"/>
    </xf>
    <xf numFmtId="0" fontId="24" fillId="0" borderId="0" xfId="0" applyFont="1" applyAlignment="1">
      <alignment wrapText="1"/>
    </xf>
    <xf numFmtId="3" fontId="9" fillId="0" borderId="2" xfId="0" applyNumberFormat="1" applyFont="1" applyBorder="1" applyAlignment="1">
      <alignment horizontal="center" vertical="center"/>
    </xf>
    <xf numFmtId="0" fontId="33" fillId="0" borderId="0" xfId="0" applyFont="1" applyAlignment="1">
      <alignment wrapText="1"/>
    </xf>
    <xf numFmtId="3" fontId="9" fillId="0" borderId="1" xfId="0" applyNumberFormat="1" applyFont="1" applyBorder="1" applyAlignment="1">
      <alignment horizontal="right" vertical="center" wrapText="1"/>
    </xf>
    <xf numFmtId="0" fontId="30" fillId="3" borderId="0" xfId="0" applyFont="1" applyFill="1"/>
    <xf numFmtId="0" fontId="32" fillId="3" borderId="0" xfId="0" applyFont="1" applyFill="1"/>
    <xf numFmtId="0" fontId="36" fillId="3" borderId="0" xfId="0" applyFont="1" applyFill="1"/>
    <xf numFmtId="166" fontId="9" fillId="0" borderId="1" xfId="0" applyNumberFormat="1" applyFont="1" applyBorder="1" applyAlignment="1">
      <alignment horizontal="right" vertical="center" wrapText="1"/>
    </xf>
    <xf numFmtId="0" fontId="26" fillId="0" borderId="0" xfId="0" applyFont="1" applyAlignment="1" applyProtection="1">
      <alignment vertical="center" wrapText="1"/>
      <protection locked="0"/>
    </xf>
    <xf numFmtId="3" fontId="9" fillId="0" borderId="3" xfId="0" applyNumberFormat="1" applyFont="1" applyBorder="1" applyAlignment="1">
      <alignment horizontal="right" vertical="center" wrapText="1"/>
    </xf>
    <xf numFmtId="166" fontId="26" fillId="0" borderId="1" xfId="0" applyNumberFormat="1" applyFont="1" applyBorder="1" applyAlignment="1">
      <alignment horizontal="right" vertical="center" wrapText="1"/>
    </xf>
    <xf numFmtId="0" fontId="2" fillId="3" borderId="0" xfId="0" applyFont="1" applyFill="1"/>
    <xf numFmtId="166" fontId="8" fillId="3" borderId="0" xfId="0" applyNumberFormat="1" applyFont="1" applyFill="1" applyAlignment="1">
      <alignment horizontal="right"/>
    </xf>
    <xf numFmtId="0" fontId="2" fillId="3" borderId="0" xfId="0" applyFont="1" applyFill="1" applyAlignment="1">
      <alignment vertical="top"/>
    </xf>
    <xf numFmtId="0" fontId="8" fillId="3" borderId="0" xfId="0" applyFont="1" applyFill="1" applyAlignment="1">
      <alignment vertical="top"/>
    </xf>
    <xf numFmtId="166" fontId="8" fillId="3" borderId="0" xfId="0" applyNumberFormat="1" applyFont="1" applyFill="1" applyAlignment="1">
      <alignment horizontal="right" vertical="top"/>
    </xf>
    <xf numFmtId="164" fontId="7" fillId="3" borderId="0" xfId="0" applyNumberFormat="1" applyFont="1" applyFill="1" applyAlignment="1">
      <alignment vertical="top"/>
    </xf>
    <xf numFmtId="0" fontId="0" fillId="3" borderId="0" xfId="0" applyFill="1" applyAlignment="1">
      <alignment vertical="top"/>
    </xf>
    <xf numFmtId="166" fontId="7" fillId="3" borderId="0" xfId="0" applyNumberFormat="1" applyFont="1" applyFill="1" applyAlignment="1">
      <alignment horizontal="right"/>
    </xf>
    <xf numFmtId="0" fontId="32" fillId="0" borderId="0" xfId="0" applyFont="1"/>
    <xf numFmtId="0" fontId="30" fillId="0" borderId="0" xfId="0" applyFont="1" applyAlignment="1">
      <alignment vertical="center"/>
    </xf>
    <xf numFmtId="0" fontId="32" fillId="0" borderId="0" xfId="0" applyFont="1" applyAlignment="1">
      <alignment horizontal="center" wrapText="1"/>
    </xf>
    <xf numFmtId="0" fontId="32" fillId="0" borderId="0" xfId="0" applyFont="1" applyAlignment="1">
      <alignment horizontal="left" vertical="center"/>
    </xf>
    <xf numFmtId="0" fontId="32" fillId="0" borderId="0" xfId="0" applyFont="1" applyAlignment="1">
      <alignment horizontal="center" vertical="center" wrapText="1"/>
    </xf>
    <xf numFmtId="0" fontId="32" fillId="0" borderId="0" xfId="0" quotePrefix="1" applyFont="1" applyAlignment="1">
      <alignment horizontal="center"/>
    </xf>
    <xf numFmtId="0" fontId="32" fillId="0" borderId="0" xfId="0" quotePrefix="1" applyFont="1" applyAlignment="1">
      <alignment horizontal="center" vertical="center"/>
    </xf>
    <xf numFmtId="0" fontId="32" fillId="0" borderId="0" xfId="0" applyFont="1" applyAlignment="1">
      <alignment horizontal="center" vertical="center"/>
    </xf>
    <xf numFmtId="0" fontId="30" fillId="0" borderId="0" xfId="0" applyFont="1" applyAlignment="1" applyProtection="1">
      <alignment horizontal="left" wrapText="1"/>
      <protection locked="0"/>
    </xf>
    <xf numFmtId="166" fontId="30" fillId="0" borderId="0" xfId="0" applyNumberFormat="1" applyFont="1"/>
    <xf numFmtId="167" fontId="37" fillId="0" borderId="0" xfId="0" applyNumberFormat="1" applyFont="1" applyAlignment="1">
      <alignment horizontal="center"/>
    </xf>
    <xf numFmtId="0" fontId="30" fillId="0" borderId="0" xfId="0" applyFont="1" applyAlignment="1">
      <alignment horizontal="center"/>
    </xf>
    <xf numFmtId="166" fontId="30" fillId="0" borderId="0" xfId="0" applyNumberFormat="1" applyFont="1" applyAlignment="1">
      <alignment horizontal="center"/>
    </xf>
    <xf numFmtId="166" fontId="30" fillId="0" borderId="0" xfId="0" applyNumberFormat="1" applyFont="1" applyAlignment="1" applyProtection="1">
      <alignment horizontal="center"/>
      <protection locked="0"/>
    </xf>
    <xf numFmtId="166" fontId="32" fillId="0" borderId="0" xfId="0" applyNumberFormat="1" applyFont="1" applyAlignment="1">
      <alignment horizontal="center"/>
    </xf>
    <xf numFmtId="0" fontId="30" fillId="0" borderId="1" xfId="0" applyFont="1" applyBorder="1" applyAlignment="1">
      <alignment horizontal="right"/>
    </xf>
    <xf numFmtId="166" fontId="30" fillId="0" borderId="17" xfId="0" applyNumberFormat="1" applyFont="1" applyBorder="1" applyAlignment="1">
      <alignment horizontal="right"/>
    </xf>
    <xf numFmtId="166" fontId="32" fillId="0" borderId="5" xfId="0" applyNumberFormat="1" applyFont="1" applyBorder="1" applyAlignment="1">
      <alignment horizontal="right"/>
    </xf>
    <xf numFmtId="166" fontId="30" fillId="0" borderId="5" xfId="0" applyNumberFormat="1" applyFont="1" applyBorder="1" applyAlignment="1">
      <alignment horizontal="right"/>
    </xf>
    <xf numFmtId="166" fontId="30" fillId="0" borderId="0" xfId="0" applyNumberFormat="1" applyFont="1" applyAlignment="1">
      <alignment horizontal="right"/>
    </xf>
    <xf numFmtId="0" fontId="30" fillId="2" borderId="3" xfId="0" applyFont="1" applyFill="1" applyBorder="1" applyAlignment="1">
      <alignment horizontal="center"/>
    </xf>
    <xf numFmtId="6" fontId="30" fillId="2" borderId="2" xfId="0" quotePrefix="1" applyNumberFormat="1" applyFont="1" applyFill="1" applyBorder="1" applyAlignment="1">
      <alignment horizontal="center" vertical="top"/>
    </xf>
    <xf numFmtId="0" fontId="40" fillId="3" borderId="18" xfId="0" applyFont="1" applyFill="1" applyBorder="1" applyAlignment="1">
      <alignment vertical="center"/>
    </xf>
    <xf numFmtId="0" fontId="20" fillId="6" borderId="0" xfId="0" applyFont="1" applyFill="1"/>
    <xf numFmtId="0" fontId="40" fillId="3" borderId="18" xfId="0" applyFont="1" applyFill="1" applyBorder="1" applyAlignment="1" applyProtection="1">
      <alignment vertical="center"/>
      <protection locked="0"/>
    </xf>
    <xf numFmtId="0" fontId="40" fillId="3" borderId="9" xfId="0" applyFont="1" applyFill="1" applyBorder="1" applyAlignment="1" applyProtection="1">
      <alignment vertical="center"/>
      <protection locked="0"/>
    </xf>
    <xf numFmtId="0" fontId="27" fillId="0" borderId="0" xfId="0" applyFont="1"/>
    <xf numFmtId="166" fontId="26" fillId="0" borderId="2" xfId="0" applyNumberFormat="1" applyFont="1" applyBorder="1" applyAlignment="1">
      <alignment horizontal="right" vertical="center" wrapText="1"/>
    </xf>
    <xf numFmtId="0" fontId="30" fillId="0" borderId="0" xfId="2" applyFont="1"/>
    <xf numFmtId="0" fontId="30" fillId="0" borderId="0" xfId="2" applyFont="1" applyAlignment="1">
      <alignment horizontal="center" vertical="center"/>
    </xf>
    <xf numFmtId="49" fontId="30" fillId="0" borderId="0" xfId="2" applyNumberFormat="1" applyFont="1" applyAlignment="1">
      <alignment horizontal="center" vertical="center"/>
    </xf>
    <xf numFmtId="0" fontId="25" fillId="0" borderId="0" xfId="2" applyFont="1" applyAlignment="1">
      <alignment horizontal="left"/>
    </xf>
    <xf numFmtId="49" fontId="32" fillId="3" borderId="0" xfId="2" applyNumberFormat="1" applyFont="1" applyFill="1"/>
    <xf numFmtId="0" fontId="30" fillId="0" borderId="0" xfId="2" applyFont="1" applyAlignment="1">
      <alignment vertical="center"/>
    </xf>
    <xf numFmtId="0" fontId="32" fillId="0" borderId="0" xfId="2" applyFont="1" applyAlignment="1">
      <alignment vertical="center"/>
    </xf>
    <xf numFmtId="0" fontId="32" fillId="0" borderId="0" xfId="2" applyFont="1" applyAlignment="1">
      <alignment horizontal="center" vertical="center" wrapText="1"/>
    </xf>
    <xf numFmtId="49" fontId="32" fillId="0" borderId="0" xfId="2" applyNumberFormat="1" applyFont="1" applyAlignment="1">
      <alignment horizontal="center" vertical="center" wrapText="1"/>
    </xf>
    <xf numFmtId="0" fontId="32" fillId="0" borderId="0" xfId="2" quotePrefix="1" applyFont="1" applyAlignment="1">
      <alignment horizontal="center" vertical="center"/>
    </xf>
    <xf numFmtId="0" fontId="32" fillId="0" borderId="0" xfId="2" applyFont="1" applyAlignment="1">
      <alignment horizontal="center" vertical="center"/>
    </xf>
    <xf numFmtId="49" fontId="32" fillId="0" borderId="0" xfId="2" applyNumberFormat="1" applyFont="1" applyAlignment="1">
      <alignment horizontal="center" wrapText="1"/>
    </xf>
    <xf numFmtId="0" fontId="32" fillId="0" borderId="0" xfId="2" applyFont="1"/>
    <xf numFmtId="0" fontId="32" fillId="0" borderId="0" xfId="2" applyFont="1" applyAlignment="1">
      <alignment vertical="top"/>
    </xf>
    <xf numFmtId="0" fontId="30" fillId="0" borderId="0" xfId="2" applyFont="1" applyAlignment="1">
      <alignment horizontal="left" vertical="center"/>
    </xf>
    <xf numFmtId="166" fontId="30" fillId="0" borderId="0" xfId="2" applyNumberFormat="1" applyFont="1" applyAlignment="1">
      <alignment horizontal="center" vertical="center"/>
    </xf>
    <xf numFmtId="167" fontId="37" fillId="0" borderId="0" xfId="2" applyNumberFormat="1" applyFont="1" applyAlignment="1">
      <alignment horizontal="center" vertical="center"/>
    </xf>
    <xf numFmtId="49" fontId="30" fillId="0" borderId="0" xfId="2" applyNumberFormat="1" applyFont="1" applyAlignment="1">
      <alignment horizontal="center" vertical="center" wrapText="1"/>
    </xf>
    <xf numFmtId="0" fontId="30" fillId="0" borderId="0" xfId="2" applyFont="1" applyAlignment="1">
      <alignment horizontal="left"/>
    </xf>
    <xf numFmtId="166" fontId="30" fillId="5" borderId="1" xfId="2" applyNumberFormat="1" applyFont="1" applyFill="1" applyBorder="1" applyAlignment="1" applyProtection="1">
      <alignment horizontal="center"/>
      <protection locked="0"/>
    </xf>
    <xf numFmtId="166" fontId="30" fillId="0" borderId="1" xfId="2" applyNumberFormat="1" applyFont="1" applyBorder="1" applyAlignment="1">
      <alignment horizontal="center"/>
    </xf>
    <xf numFmtId="166" fontId="30" fillId="0" borderId="0" xfId="2" applyNumberFormat="1" applyFont="1" applyAlignment="1">
      <alignment horizontal="center"/>
    </xf>
    <xf numFmtId="49" fontId="30" fillId="0" borderId="0" xfId="2" applyNumberFormat="1" applyFont="1" applyAlignment="1" applyProtection="1">
      <alignment horizontal="left" wrapText="1"/>
      <protection locked="0"/>
    </xf>
    <xf numFmtId="166" fontId="32" fillId="0" borderId="5" xfId="2" applyNumberFormat="1" applyFont="1" applyBorder="1" applyAlignment="1">
      <alignment horizontal="center" vertical="center"/>
    </xf>
    <xf numFmtId="49" fontId="32" fillId="0" borderId="0" xfId="2" applyNumberFormat="1" applyFont="1" applyAlignment="1" applyProtection="1">
      <alignment horizontal="left" wrapText="1"/>
      <protection locked="0"/>
    </xf>
    <xf numFmtId="166" fontId="32" fillId="0" borderId="0" xfId="2" applyNumberFormat="1" applyFont="1" applyAlignment="1">
      <alignment horizontal="center" vertical="center"/>
    </xf>
    <xf numFmtId="0" fontId="30" fillId="0" borderId="0" xfId="2" quotePrefix="1" applyFont="1" applyAlignment="1">
      <alignment horizontal="left"/>
    </xf>
    <xf numFmtId="0" fontId="30" fillId="0" borderId="0" xfId="2" applyFont="1" applyAlignment="1">
      <alignment horizontal="left" vertical="top"/>
    </xf>
    <xf numFmtId="0" fontId="30" fillId="0" borderId="0" xfId="2" applyFont="1" applyAlignment="1">
      <alignment vertical="top"/>
    </xf>
    <xf numFmtId="0" fontId="30" fillId="0" borderId="0" xfId="2" applyFont="1" applyAlignment="1">
      <alignment wrapText="1"/>
    </xf>
    <xf numFmtId="0" fontId="30" fillId="0" borderId="0" xfId="2" applyFont="1" applyAlignment="1">
      <alignment horizontal="left" wrapText="1"/>
    </xf>
    <xf numFmtId="166" fontId="30" fillId="5" borderId="3" xfId="2" applyNumberFormat="1" applyFont="1" applyFill="1" applyBorder="1" applyAlignment="1" applyProtection="1">
      <alignment horizontal="center"/>
      <protection locked="0"/>
    </xf>
    <xf numFmtId="166" fontId="30" fillId="0" borderId="5" xfId="2" applyNumberFormat="1" applyFont="1" applyBorder="1" applyAlignment="1">
      <alignment horizontal="center" vertical="center"/>
    </xf>
    <xf numFmtId="0" fontId="25" fillId="0" borderId="0" xfId="2" applyFont="1" applyAlignment="1">
      <alignment horizontal="left" vertical="center"/>
    </xf>
    <xf numFmtId="0" fontId="30" fillId="0" borderId="0" xfId="2" applyFont="1" applyAlignment="1">
      <alignment horizontal="center"/>
    </xf>
    <xf numFmtId="0" fontId="32" fillId="3" borderId="0" xfId="2" applyFont="1" applyFill="1"/>
    <xf numFmtId="0" fontId="32" fillId="0" borderId="0" xfId="2" quotePrefix="1" applyFont="1" applyAlignment="1">
      <alignment horizontal="center"/>
    </xf>
    <xf numFmtId="0" fontId="32" fillId="0" borderId="0" xfId="2" applyFont="1" applyAlignment="1">
      <alignment horizontal="center"/>
    </xf>
    <xf numFmtId="0" fontId="32" fillId="0" borderId="0" xfId="2" applyFont="1" applyAlignment="1">
      <alignment horizontal="center" wrapText="1"/>
    </xf>
    <xf numFmtId="167" fontId="31" fillId="0" borderId="0" xfId="2" applyNumberFormat="1" applyFont="1" applyAlignment="1">
      <alignment horizontal="center"/>
    </xf>
    <xf numFmtId="0" fontId="30" fillId="0" borderId="0" xfId="2" applyFont="1" applyProtection="1">
      <protection locked="0"/>
    </xf>
    <xf numFmtId="0" fontId="32" fillId="0" borderId="0" xfId="2" applyFont="1" applyAlignment="1">
      <alignment wrapText="1"/>
    </xf>
    <xf numFmtId="166" fontId="32" fillId="0" borderId="5" xfId="2" applyNumberFormat="1" applyFont="1" applyBorder="1" applyAlignment="1">
      <alignment horizontal="center"/>
    </xf>
    <xf numFmtId="166" fontId="32" fillId="0" borderId="0" xfId="2" applyNumberFormat="1" applyFont="1" applyAlignment="1">
      <alignment horizontal="center"/>
    </xf>
    <xf numFmtId="0" fontId="32" fillId="0" borderId="14" xfId="2" applyFont="1" applyBorder="1"/>
    <xf numFmtId="0" fontId="32" fillId="0" borderId="15" xfId="2" applyFont="1" applyBorder="1"/>
    <xf numFmtId="166" fontId="32" fillId="0" borderId="15" xfId="2" applyNumberFormat="1" applyFont="1" applyBorder="1" applyAlignment="1">
      <alignment horizontal="center"/>
    </xf>
    <xf numFmtId="167" fontId="31" fillId="0" borderId="15" xfId="2" applyNumberFormat="1" applyFont="1" applyBorder="1" applyAlignment="1">
      <alignment horizontal="center"/>
    </xf>
    <xf numFmtId="0" fontId="32" fillId="0" borderId="20" xfId="2" applyFont="1" applyBorder="1"/>
    <xf numFmtId="166" fontId="30" fillId="0" borderId="0" xfId="2" applyNumberFormat="1" applyFont="1" applyAlignment="1" applyProtection="1">
      <alignment horizontal="center"/>
      <protection locked="0"/>
    </xf>
    <xf numFmtId="0" fontId="32" fillId="0" borderId="17" xfId="2" applyFont="1" applyBorder="1"/>
    <xf numFmtId="167" fontId="31" fillId="0" borderId="17" xfId="2" applyNumberFormat="1" applyFont="1" applyBorder="1" applyAlignment="1">
      <alignment horizontal="center"/>
    </xf>
    <xf numFmtId="166" fontId="30" fillId="7" borderId="1" xfId="2" applyNumberFormat="1" applyFont="1" applyFill="1" applyBorder="1" applyAlignment="1" applyProtection="1">
      <alignment horizontal="center"/>
      <protection locked="0"/>
    </xf>
    <xf numFmtId="0" fontId="30" fillId="0" borderId="0" xfId="2" quotePrefix="1" applyFont="1" applyAlignment="1">
      <alignment vertical="center"/>
    </xf>
    <xf numFmtId="166" fontId="30" fillId="0" borderId="5" xfId="2" applyNumberFormat="1" applyFont="1" applyBorder="1" applyAlignment="1">
      <alignment horizontal="center"/>
    </xf>
    <xf numFmtId="0" fontId="30" fillId="0" borderId="0" xfId="2" applyFont="1" applyAlignment="1">
      <alignment vertical="top" wrapText="1"/>
    </xf>
    <xf numFmtId="0" fontId="30" fillId="0" borderId="0" xfId="2" applyFont="1" applyAlignment="1">
      <alignment horizontal="center" wrapText="1"/>
    </xf>
    <xf numFmtId="0" fontId="40" fillId="0" borderId="0" xfId="2" applyFont="1" applyAlignment="1">
      <alignment horizontal="right" vertical="top"/>
    </xf>
    <xf numFmtId="166" fontId="8" fillId="0" borderId="0" xfId="0" applyNumberFormat="1" applyFont="1" applyAlignment="1">
      <alignment horizontal="right" vertical="center"/>
    </xf>
    <xf numFmtId="166" fontId="26" fillId="8" borderId="1" xfId="0" applyNumberFormat="1" applyFont="1" applyFill="1" applyBorder="1" applyAlignment="1">
      <alignment horizontal="right" vertical="center" wrapText="1"/>
    </xf>
    <xf numFmtId="166" fontId="30" fillId="8" borderId="1" xfId="2" applyNumberFormat="1" applyFont="1" applyFill="1" applyBorder="1" applyAlignment="1">
      <alignment horizontal="center"/>
    </xf>
    <xf numFmtId="166" fontId="30" fillId="8" borderId="0" xfId="2" applyNumberFormat="1" applyFont="1" applyFill="1" applyAlignment="1">
      <alignment horizontal="center"/>
    </xf>
    <xf numFmtId="166" fontId="9" fillId="3" borderId="7" xfId="0" applyNumberFormat="1" applyFont="1" applyFill="1" applyBorder="1"/>
    <xf numFmtId="1" fontId="9" fillId="3" borderId="7" xfId="0" applyNumberFormat="1" applyFont="1" applyFill="1" applyBorder="1" applyAlignment="1">
      <alignment horizontal="center" vertical="center"/>
    </xf>
    <xf numFmtId="166" fontId="32" fillId="0" borderId="17" xfId="2" applyNumberFormat="1" applyFont="1" applyBorder="1" applyAlignment="1">
      <alignment horizontal="center"/>
    </xf>
    <xf numFmtId="0" fontId="32" fillId="0" borderId="16" xfId="2" applyFont="1" applyBorder="1"/>
    <xf numFmtId="0" fontId="30" fillId="0" borderId="17" xfId="2" applyFont="1" applyBorder="1"/>
    <xf numFmtId="0" fontId="30" fillId="0" borderId="17" xfId="2" applyFont="1" applyBorder="1" applyProtection="1">
      <protection locked="0"/>
    </xf>
    <xf numFmtId="167" fontId="31" fillId="0" borderId="22" xfId="2" applyNumberFormat="1" applyFont="1" applyBorder="1" applyAlignment="1">
      <alignment horizontal="center"/>
    </xf>
    <xf numFmtId="0" fontId="30" fillId="3" borderId="0" xfId="0" applyFont="1" applyFill="1" applyProtection="1">
      <protection locked="0"/>
    </xf>
    <xf numFmtId="0" fontId="7" fillId="3" borderId="0" xfId="0" applyFont="1" applyFill="1" applyAlignment="1">
      <alignment horizontal="right" vertical="center"/>
    </xf>
    <xf numFmtId="0" fontId="30" fillId="0" borderId="0" xfId="0" applyFont="1" applyProtection="1">
      <protection locked="0"/>
    </xf>
    <xf numFmtId="3" fontId="11" fillId="0" borderId="6" xfId="0" applyNumberFormat="1" applyFont="1" applyBorder="1" applyAlignment="1">
      <alignment horizontal="right" vertical="center"/>
    </xf>
    <xf numFmtId="3" fontId="11" fillId="0" borderId="0" xfId="0" applyNumberFormat="1" applyFont="1" applyAlignment="1">
      <alignment horizontal="right" vertical="center"/>
    </xf>
    <xf numFmtId="0" fontId="7" fillId="0" borderId="1" xfId="0" applyFont="1" applyBorder="1" applyAlignment="1">
      <alignment horizontal="right" vertical="center"/>
    </xf>
    <xf numFmtId="166" fontId="30" fillId="0" borderId="3" xfId="2" applyNumberFormat="1" applyFont="1" applyBorder="1" applyAlignment="1">
      <alignment horizontal="center"/>
    </xf>
    <xf numFmtId="3" fontId="0" fillId="6" borderId="0" xfId="5" applyNumberFormat="1" applyFont="1" applyFill="1" applyProtection="1"/>
    <xf numFmtId="0" fontId="7" fillId="3" borderId="0" xfId="0" applyFont="1" applyFill="1" applyAlignment="1" applyProtection="1">
      <alignment horizontal="center" wrapText="1"/>
      <protection locked="0"/>
    </xf>
    <xf numFmtId="6" fontId="8" fillId="3" borderId="0" xfId="0" applyNumberFormat="1" applyFont="1" applyFill="1" applyAlignment="1" applyProtection="1">
      <alignment horizontal="center" wrapText="1"/>
      <protection locked="0"/>
    </xf>
    <xf numFmtId="166" fontId="7" fillId="4" borderId="1" xfId="0" applyNumberFormat="1" applyFont="1" applyFill="1" applyBorder="1" applyAlignment="1">
      <alignment horizontal="right" vertical="center" wrapText="1"/>
    </xf>
    <xf numFmtId="166" fontId="30" fillId="0" borderId="21" xfId="2" applyNumberFormat="1" applyFont="1" applyBorder="1" applyAlignment="1">
      <alignment horizontal="center"/>
    </xf>
    <xf numFmtId="166" fontId="9" fillId="0" borderId="1" xfId="0" applyNumberFormat="1" applyFont="1" applyBorder="1" applyAlignment="1">
      <alignment horizontal="right"/>
    </xf>
    <xf numFmtId="166" fontId="9" fillId="5" borderId="1" xfId="0" applyNumberFormat="1" applyFont="1" applyFill="1" applyBorder="1" applyAlignment="1" applyProtection="1">
      <alignment horizontal="right"/>
      <protection locked="0"/>
    </xf>
    <xf numFmtId="165" fontId="11" fillId="0" borderId="0" xfId="1" applyFont="1" applyAlignment="1">
      <alignment vertical="center"/>
    </xf>
    <xf numFmtId="0" fontId="7" fillId="0" borderId="0" xfId="0" applyFont="1" applyAlignment="1" applyProtection="1">
      <alignment horizontal="right" vertical="center"/>
      <protection locked="0"/>
    </xf>
    <xf numFmtId="0" fontId="11" fillId="0" borderId="0" xfId="0" applyFont="1"/>
    <xf numFmtId="1" fontId="11" fillId="0" borderId="0" xfId="1" applyNumberFormat="1" applyFont="1" applyAlignment="1">
      <alignment horizontal="left" vertical="center"/>
    </xf>
    <xf numFmtId="0" fontId="7" fillId="0" borderId="0" xfId="0" applyFont="1" applyAlignment="1">
      <alignment horizontal="right" vertical="center"/>
    </xf>
    <xf numFmtId="0" fontId="7" fillId="0" borderId="6" xfId="0" applyFont="1" applyBorder="1" applyAlignment="1">
      <alignment horizontal="right" vertical="center"/>
    </xf>
    <xf numFmtId="1" fontId="11" fillId="3" borderId="0" xfId="1" applyNumberFormat="1" applyFont="1" applyFill="1" applyAlignment="1">
      <alignment horizontal="left" vertical="center" wrapText="1"/>
    </xf>
    <xf numFmtId="0" fontId="7" fillId="0" borderId="19" xfId="0" applyFont="1" applyBorder="1" applyAlignment="1">
      <alignment horizontal="right" vertical="center"/>
    </xf>
    <xf numFmtId="3" fontId="7" fillId="0" borderId="23" xfId="0" applyNumberFormat="1" applyFont="1" applyBorder="1" applyAlignment="1">
      <alignment horizontal="right" vertical="center"/>
    </xf>
    <xf numFmtId="3" fontId="7" fillId="0" borderId="0" xfId="0" applyNumberFormat="1" applyFont="1" applyAlignment="1">
      <alignment horizontal="right" vertical="center"/>
    </xf>
    <xf numFmtId="0" fontId="44" fillId="5" borderId="1" xfId="24" applyFill="1" applyBorder="1" applyAlignment="1" applyProtection="1">
      <alignment wrapText="1"/>
      <protection locked="0"/>
    </xf>
    <xf numFmtId="15" fontId="27" fillId="5" borderId="1" xfId="0" applyNumberFormat="1" applyFont="1" applyFill="1" applyBorder="1" applyAlignment="1" applyProtection="1">
      <alignment wrapText="1"/>
      <protection locked="0"/>
    </xf>
    <xf numFmtId="166" fontId="8" fillId="3" borderId="8" xfId="0" applyNumberFormat="1" applyFont="1" applyFill="1" applyBorder="1" applyAlignment="1">
      <alignment horizontal="center"/>
    </xf>
    <xf numFmtId="166" fontId="10" fillId="3" borderId="8" xfId="0" applyNumberFormat="1" applyFont="1" applyFill="1" applyBorder="1" applyAlignment="1">
      <alignment horizontal="center"/>
    </xf>
    <xf numFmtId="2" fontId="9" fillId="3" borderId="0" xfId="0" applyNumberFormat="1" applyFont="1" applyFill="1" applyAlignment="1">
      <alignment horizontal="center" vertical="center"/>
    </xf>
    <xf numFmtId="166" fontId="8" fillId="3" borderId="10" xfId="0" applyNumberFormat="1" applyFont="1" applyFill="1" applyBorder="1" applyAlignment="1">
      <alignment horizontal="center"/>
    </xf>
    <xf numFmtId="166" fontId="10" fillId="3" borderId="10" xfId="0" applyNumberFormat="1" applyFont="1" applyFill="1" applyBorder="1" applyAlignment="1">
      <alignment horizontal="center"/>
    </xf>
    <xf numFmtId="9" fontId="9" fillId="3" borderId="10" xfId="0" applyNumberFormat="1" applyFont="1" applyFill="1" applyBorder="1" applyAlignment="1">
      <alignment horizontal="center" vertical="center"/>
    </xf>
    <xf numFmtId="3" fontId="9" fillId="3" borderId="3" xfId="0" applyNumberFormat="1" applyFont="1" applyFill="1" applyBorder="1" applyAlignment="1">
      <alignment horizontal="center" vertical="center"/>
    </xf>
    <xf numFmtId="1" fontId="9" fillId="3" borderId="2" xfId="0" applyNumberFormat="1" applyFont="1" applyFill="1" applyBorder="1" applyAlignment="1">
      <alignment horizontal="center" vertical="center"/>
    </xf>
    <xf numFmtId="0" fontId="30" fillId="3" borderId="0" xfId="0" applyFont="1" applyFill="1" applyAlignment="1">
      <alignment horizontal="center"/>
    </xf>
    <xf numFmtId="165" fontId="30" fillId="3" borderId="0" xfId="1" applyFont="1" applyFill="1" applyAlignment="1">
      <alignment horizontal="center"/>
    </xf>
    <xf numFmtId="0" fontId="12" fillId="3" borderId="0" xfId="0" applyFont="1" applyFill="1" applyAlignment="1">
      <alignment horizontal="center" vertical="center"/>
    </xf>
    <xf numFmtId="0" fontId="30" fillId="0" borderId="6" xfId="0" applyFont="1" applyBorder="1" applyAlignment="1">
      <alignment horizontal="right" vertical="center"/>
    </xf>
    <xf numFmtId="0" fontId="30" fillId="0" borderId="0" xfId="0" applyFont="1" applyAlignment="1">
      <alignment horizontal="right" vertical="center"/>
    </xf>
    <xf numFmtId="6" fontId="32" fillId="3" borderId="0" xfId="0" quotePrefix="1" applyNumberFormat="1" applyFont="1" applyFill="1" applyAlignment="1">
      <alignment horizontal="center" vertical="center"/>
    </xf>
    <xf numFmtId="1" fontId="11" fillId="3" borderId="0" xfId="1" applyNumberFormat="1" applyFont="1" applyFill="1" applyAlignment="1">
      <alignment horizontal="center" vertical="center"/>
    </xf>
    <xf numFmtId="165" fontId="11" fillId="0" borderId="0" xfId="1" applyFont="1" applyAlignment="1">
      <alignment horizontal="center" vertical="center"/>
    </xf>
    <xf numFmtId="1" fontId="12" fillId="3" borderId="0" xfId="1" applyNumberFormat="1" applyFont="1" applyFill="1" applyAlignment="1">
      <alignment horizontal="center"/>
    </xf>
    <xf numFmtId="1" fontId="12" fillId="3" borderId="0" xfId="1" applyNumberFormat="1" applyFont="1" applyFill="1" applyAlignment="1">
      <alignment horizontal="center" vertical="center"/>
    </xf>
    <xf numFmtId="165" fontId="11" fillId="3" borderId="0" xfId="1" applyFont="1" applyFill="1" applyAlignment="1">
      <alignment horizontal="center" vertical="center"/>
    </xf>
    <xf numFmtId="0" fontId="0" fillId="3" borderId="0" xfId="0" applyFill="1" applyAlignment="1">
      <alignment horizontal="center"/>
    </xf>
    <xf numFmtId="0" fontId="45" fillId="3" borderId="0" xfId="0" applyFont="1" applyFill="1"/>
    <xf numFmtId="3" fontId="11" fillId="3" borderId="25" xfId="0" applyNumberFormat="1" applyFont="1" applyFill="1" applyBorder="1"/>
    <xf numFmtId="0" fontId="30" fillId="3" borderId="0" xfId="0" applyFont="1" applyFill="1" applyAlignment="1">
      <alignment horizontal="left" wrapText="1"/>
    </xf>
    <xf numFmtId="166" fontId="30" fillId="5" borderId="1" xfId="2" applyNumberFormat="1" applyFont="1" applyFill="1" applyBorder="1" applyAlignment="1" applyProtection="1">
      <alignment horizontal="right"/>
      <protection locked="0"/>
    </xf>
    <xf numFmtId="166" fontId="30" fillId="0" borderId="6" xfId="0" applyNumberFormat="1" applyFont="1" applyBorder="1" applyAlignment="1">
      <alignment horizontal="right" vertical="center"/>
    </xf>
    <xf numFmtId="0" fontId="30" fillId="0" borderId="0" xfId="0" applyFont="1" applyAlignment="1">
      <alignment horizontal="left" wrapText="1"/>
    </xf>
    <xf numFmtId="0" fontId="7" fillId="3" borderId="0" xfId="0" applyFont="1" applyFill="1" applyAlignment="1">
      <alignment horizontal="left"/>
    </xf>
    <xf numFmtId="0" fontId="7" fillId="3" borderId="0" xfId="0" applyFont="1" applyFill="1" applyAlignment="1">
      <alignment horizontal="left" wrapText="1"/>
    </xf>
    <xf numFmtId="0" fontId="7" fillId="3" borderId="0" xfId="0" applyFont="1" applyFill="1" applyAlignment="1" applyProtection="1">
      <alignment horizontal="left" wrapText="1"/>
      <protection locked="0"/>
    </xf>
    <xf numFmtId="0" fontId="7" fillId="3" borderId="0" xfId="0" applyFont="1" applyFill="1" applyAlignment="1" applyProtection="1">
      <alignment horizontal="left"/>
      <protection locked="0"/>
    </xf>
    <xf numFmtId="0" fontId="0" fillId="3" borderId="0" xfId="0" applyFill="1" applyAlignment="1">
      <alignment horizontal="left"/>
    </xf>
    <xf numFmtId="166" fontId="30" fillId="0" borderId="0" xfId="2" applyNumberFormat="1" applyFont="1" applyAlignment="1" applyProtection="1">
      <alignment wrapText="1"/>
      <protection locked="0"/>
    </xf>
    <xf numFmtId="166" fontId="32" fillId="0" borderId="0" xfId="2" applyNumberFormat="1" applyFont="1" applyAlignment="1" applyProtection="1">
      <alignment wrapText="1"/>
      <protection locked="0"/>
    </xf>
    <xf numFmtId="166" fontId="32" fillId="0" borderId="20" xfId="2" applyNumberFormat="1" applyFont="1" applyBorder="1" applyAlignment="1" applyProtection="1">
      <alignment wrapText="1"/>
      <protection locked="0"/>
    </xf>
    <xf numFmtId="49" fontId="30" fillId="0" borderId="0" xfId="2" applyNumberFormat="1" applyFont="1" applyAlignment="1" applyProtection="1">
      <alignment wrapText="1"/>
      <protection locked="0"/>
    </xf>
    <xf numFmtId="6" fontId="8" fillId="3" borderId="0" xfId="0" applyNumberFormat="1" applyFont="1" applyFill="1" applyAlignment="1" applyProtection="1">
      <alignment horizontal="left" wrapText="1"/>
      <protection locked="0"/>
    </xf>
    <xf numFmtId="6" fontId="8" fillId="3" borderId="0" xfId="0" applyNumberFormat="1" applyFont="1" applyFill="1" applyAlignment="1" applyProtection="1">
      <alignment horizontal="left" vertical="top" wrapText="1"/>
      <protection locked="0"/>
    </xf>
    <xf numFmtId="0" fontId="39" fillId="3" borderId="19" xfId="0" applyFont="1" applyFill="1" applyBorder="1" applyAlignment="1">
      <alignment horizontal="left" vertical="center"/>
    </xf>
    <xf numFmtId="0" fontId="39" fillId="3" borderId="8" xfId="0" applyFont="1" applyFill="1" applyBorder="1" applyAlignment="1">
      <alignment horizontal="left" vertical="center"/>
    </xf>
    <xf numFmtId="0" fontId="39" fillId="3" borderId="10" xfId="0" applyFont="1" applyFill="1" applyBorder="1" applyAlignment="1">
      <alignment horizontal="left" vertical="center"/>
    </xf>
    <xf numFmtId="0" fontId="24" fillId="2" borderId="9" xfId="0" applyFont="1" applyFill="1" applyBorder="1" applyAlignment="1">
      <alignment horizontal="left" vertical="center" wrapText="1"/>
    </xf>
    <xf numFmtId="0" fontId="24" fillId="0" borderId="8" xfId="0" applyFont="1" applyBorder="1" applyAlignment="1">
      <alignment horizontal="left" vertical="center" wrapText="1"/>
    </xf>
    <xf numFmtId="0" fontId="24" fillId="0" borderId="10" xfId="0" applyFont="1" applyBorder="1" applyAlignment="1">
      <alignment horizontal="left" vertical="center" wrapText="1"/>
    </xf>
    <xf numFmtId="1" fontId="11" fillId="3" borderId="0" xfId="1" applyNumberFormat="1" applyFont="1" applyFill="1" applyAlignment="1">
      <alignment horizontal="left" vertical="center" wrapText="1"/>
    </xf>
    <xf numFmtId="49" fontId="7" fillId="5" borderId="9" xfId="0" applyNumberFormat="1" applyFont="1" applyFill="1" applyBorder="1" applyAlignment="1" applyProtection="1">
      <alignment horizontal="center" vertical="center" wrapText="1"/>
      <protection locked="0"/>
    </xf>
    <xf numFmtId="49" fontId="7" fillId="5" borderId="8" xfId="0" applyNumberFormat="1" applyFont="1" applyFill="1" applyBorder="1" applyAlignment="1" applyProtection="1">
      <alignment horizontal="center" vertical="center" wrapText="1"/>
      <protection locked="0"/>
    </xf>
    <xf numFmtId="49" fontId="7" fillId="5" borderId="10" xfId="0" applyNumberFormat="1" applyFont="1" applyFill="1" applyBorder="1" applyAlignment="1" applyProtection="1">
      <alignment horizontal="center" vertical="center" wrapText="1"/>
      <protection locked="0"/>
    </xf>
    <xf numFmtId="0" fontId="41" fillId="2" borderId="9" xfId="0" applyFont="1" applyFill="1" applyBorder="1" applyAlignment="1">
      <alignment horizontal="center" vertical="center"/>
    </xf>
    <xf numFmtId="0" fontId="41" fillId="2" borderId="10" xfId="0" applyFont="1" applyFill="1" applyBorder="1" applyAlignment="1">
      <alignment horizontal="center" vertical="center"/>
    </xf>
    <xf numFmtId="0" fontId="30" fillId="0" borderId="0" xfId="2" applyFont="1" applyAlignment="1">
      <alignment horizontal="left" vertical="center" wrapText="1"/>
    </xf>
    <xf numFmtId="0" fontId="32" fillId="0" borderId="0" xfId="2" applyFont="1" applyAlignment="1">
      <alignment horizontal="left" vertical="center" wrapText="1"/>
    </xf>
    <xf numFmtId="0" fontId="25" fillId="0" borderId="0" xfId="0" applyFont="1" applyAlignment="1">
      <alignment horizontal="left" wrapText="1"/>
    </xf>
    <xf numFmtId="0" fontId="25" fillId="0" borderId="0" xfId="0" applyFont="1" applyAlignment="1">
      <alignment horizontal="left" vertical="center" wrapText="1"/>
    </xf>
    <xf numFmtId="0" fontId="7" fillId="3" borderId="0" xfId="0" applyFont="1" applyFill="1" applyAlignment="1">
      <alignment vertical="top" wrapText="1"/>
    </xf>
    <xf numFmtId="0" fontId="7" fillId="3" borderId="0" xfId="0" applyFont="1" applyFill="1" applyAlignment="1">
      <alignment vertical="top"/>
    </xf>
    <xf numFmtId="6" fontId="8" fillId="3" borderId="0" xfId="0" applyNumberFormat="1" applyFont="1" applyFill="1" applyAlignment="1" applyProtection="1">
      <alignment horizontal="left"/>
      <protection locked="0"/>
    </xf>
    <xf numFmtId="6" fontId="8" fillId="3" borderId="0" xfId="0" applyNumberFormat="1" applyFont="1" applyFill="1" applyAlignment="1" applyProtection="1">
      <alignment horizontal="left" wrapText="1"/>
      <protection locked="0"/>
    </xf>
    <xf numFmtId="49" fontId="32" fillId="0" borderId="14" xfId="0" applyNumberFormat="1" applyFont="1" applyBorder="1" applyAlignment="1">
      <alignment horizontal="left" vertical="top" wrapText="1"/>
    </xf>
    <xf numFmtId="49" fontId="32" fillId="0" borderId="15" xfId="0" applyNumberFormat="1" applyFont="1" applyBorder="1" applyAlignment="1">
      <alignment horizontal="left" vertical="top" wrapText="1"/>
    </xf>
    <xf numFmtId="49" fontId="32" fillId="0" borderId="24" xfId="0" applyNumberFormat="1" applyFont="1" applyBorder="1" applyAlignment="1">
      <alignment horizontal="left" vertical="top" wrapText="1"/>
    </xf>
    <xf numFmtId="49" fontId="9" fillId="0" borderId="16" xfId="0" applyNumberFormat="1" applyFont="1" applyBorder="1" applyAlignment="1">
      <alignment horizontal="left" vertical="top" wrapText="1"/>
    </xf>
    <xf numFmtId="49" fontId="9" fillId="0" borderId="17" xfId="0" applyNumberFormat="1" applyFont="1" applyBorder="1" applyAlignment="1">
      <alignment horizontal="left" vertical="top" wrapText="1"/>
    </xf>
    <xf numFmtId="49" fontId="9" fillId="0" borderId="22" xfId="0" applyNumberFormat="1" applyFont="1" applyBorder="1" applyAlignment="1">
      <alignment horizontal="left" vertical="top" wrapText="1"/>
    </xf>
    <xf numFmtId="166" fontId="8" fillId="3" borderId="9" xfId="0" applyNumberFormat="1" applyFont="1" applyFill="1" applyBorder="1" applyAlignment="1">
      <alignment horizontal="center"/>
    </xf>
    <xf numFmtId="166" fontId="8" fillId="3" borderId="8" xfId="0" applyNumberFormat="1" applyFont="1" applyFill="1" applyBorder="1" applyAlignment="1">
      <alignment horizontal="center"/>
    </xf>
    <xf numFmtId="166" fontId="10" fillId="3" borderId="9" xfId="0" applyNumberFormat="1" applyFont="1" applyFill="1" applyBorder="1" applyAlignment="1">
      <alignment horizontal="center"/>
    </xf>
    <xf numFmtId="166" fontId="10" fillId="3" borderId="8" xfId="0" applyNumberFormat="1" applyFont="1" applyFill="1" applyBorder="1" applyAlignment="1">
      <alignment horizontal="center"/>
    </xf>
  </cellXfs>
  <cellStyles count="25">
    <cellStyle name="Comma" xfId="5" builtinId="3"/>
    <cellStyle name="Comma 2" xfId="3" xr:uid="{00000000-0005-0000-0000-000001000000}"/>
    <cellStyle name="Comma 3" xfId="6" xr:uid="{00000000-0005-0000-0000-000002000000}"/>
    <cellStyle name="Comma 4" xfId="7" xr:uid="{00000000-0005-0000-0000-000003000000}"/>
    <cellStyle name="Hyperlink" xfId="24" builtinId="8"/>
    <cellStyle name="Normal" xfId="0" builtinId="0"/>
    <cellStyle name="Normal 10" xfId="8" xr:uid="{00000000-0005-0000-0000-000006000000}"/>
    <cellStyle name="Normal 11 2 2" xfId="9" xr:uid="{00000000-0005-0000-0000-000007000000}"/>
    <cellStyle name="Normal 2" xfId="2" xr:uid="{00000000-0005-0000-0000-000008000000}"/>
    <cellStyle name="Normal 2 2" xfId="10" xr:uid="{00000000-0005-0000-0000-000009000000}"/>
    <cellStyle name="Normal 3" xfId="11" xr:uid="{00000000-0005-0000-0000-00000A000000}"/>
    <cellStyle name="Normal 4" xfId="12" xr:uid="{00000000-0005-0000-0000-00000B000000}"/>
    <cellStyle name="Normal 5" xfId="13" xr:uid="{00000000-0005-0000-0000-00000C000000}"/>
    <cellStyle name="Normal 6" xfId="14" xr:uid="{00000000-0005-0000-0000-00000D000000}"/>
    <cellStyle name="Normal 7" xfId="15" xr:uid="{00000000-0005-0000-0000-00000E000000}"/>
    <cellStyle name="Normal 8" xfId="16" xr:uid="{00000000-0005-0000-0000-00000F000000}"/>
    <cellStyle name="Normal 9" xfId="17" xr:uid="{00000000-0005-0000-0000-000010000000}"/>
    <cellStyle name="Normal_Final FFR2001 16.5.01" xfId="1" xr:uid="{00000000-0005-0000-0000-000011000000}"/>
    <cellStyle name="Percent 2" xfId="4" xr:uid="{00000000-0005-0000-0000-000012000000}"/>
    <cellStyle name="Percent 3" xfId="18" xr:uid="{00000000-0005-0000-0000-000013000000}"/>
    <cellStyle name="Percent 4" xfId="19" xr:uid="{00000000-0005-0000-0000-000014000000}"/>
    <cellStyle name="Percent 5" xfId="20" xr:uid="{00000000-0005-0000-0000-000015000000}"/>
    <cellStyle name="Percent 6" xfId="21" xr:uid="{00000000-0005-0000-0000-000016000000}"/>
    <cellStyle name="Percent 7" xfId="22" xr:uid="{00000000-0005-0000-0000-000017000000}"/>
    <cellStyle name="Percent 8" xfId="23" xr:uid="{00000000-0005-0000-0000-000018000000}"/>
  </cellStyles>
  <dxfs count="6">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21"/>
  <sheetViews>
    <sheetView tabSelected="1" zoomScale="90" zoomScaleNormal="90" workbookViewId="0"/>
  </sheetViews>
  <sheetFormatPr defaultColWidth="9.26953125" defaultRowHeight="16.5" x14ac:dyDescent="0.35"/>
  <cols>
    <col min="1" max="1" width="9.26953125" style="50"/>
    <col min="2" max="2" width="16.7265625" style="50" customWidth="1"/>
    <col min="3" max="3" width="58.7265625" style="50" customWidth="1"/>
    <col min="4" max="16384" width="9.26953125" style="50"/>
  </cols>
  <sheetData>
    <row r="1" spans="2:13" ht="17" x14ac:dyDescent="0.4">
      <c r="B1" s="48" t="s">
        <v>0</v>
      </c>
      <c r="C1" s="49"/>
    </row>
    <row r="2" spans="2:13" ht="17" x14ac:dyDescent="0.4">
      <c r="B2" s="51"/>
      <c r="C2" s="49"/>
    </row>
    <row r="3" spans="2:13" ht="17" x14ac:dyDescent="0.4">
      <c r="B3" s="51" t="s">
        <v>1</v>
      </c>
      <c r="C3" s="102"/>
    </row>
    <row r="4" spans="2:13" ht="17" x14ac:dyDescent="0.4">
      <c r="B4" s="51"/>
      <c r="C4" s="49"/>
    </row>
    <row r="5" spans="2:13" ht="17" x14ac:dyDescent="0.4">
      <c r="B5" s="51" t="s">
        <v>2</v>
      </c>
      <c r="C5" s="102"/>
    </row>
    <row r="6" spans="2:13" ht="17" x14ac:dyDescent="0.4">
      <c r="B6" s="51"/>
      <c r="C6" s="51"/>
    </row>
    <row r="7" spans="2:13" ht="17" x14ac:dyDescent="0.4">
      <c r="B7" s="51" t="s">
        <v>3</v>
      </c>
      <c r="C7" s="102"/>
    </row>
    <row r="8" spans="2:13" ht="17" x14ac:dyDescent="0.4">
      <c r="B8" s="51"/>
      <c r="C8" s="51"/>
    </row>
    <row r="9" spans="2:13" ht="17" x14ac:dyDescent="0.4">
      <c r="B9" s="51" t="s">
        <v>4</v>
      </c>
      <c r="C9" s="286"/>
    </row>
    <row r="10" spans="2:13" ht="17" x14ac:dyDescent="0.4">
      <c r="B10" s="51"/>
      <c r="C10" s="49"/>
    </row>
    <row r="11" spans="2:13" ht="17" x14ac:dyDescent="0.4">
      <c r="B11" s="51"/>
    </row>
    <row r="12" spans="2:13" ht="17" x14ac:dyDescent="0.4">
      <c r="B12" s="51"/>
    </row>
    <row r="13" spans="2:13" ht="126.75" customHeight="1" x14ac:dyDescent="0.35">
      <c r="B13" s="52" t="s">
        <v>5</v>
      </c>
      <c r="C13" s="328" t="s">
        <v>6</v>
      </c>
      <c r="D13" s="329"/>
      <c r="E13" s="329"/>
      <c r="F13" s="329"/>
      <c r="G13" s="330"/>
      <c r="H13" s="53"/>
      <c r="I13" s="53"/>
      <c r="J13" s="53"/>
      <c r="K13" s="53"/>
      <c r="L13" s="53"/>
      <c r="M13" s="53"/>
    </row>
    <row r="14" spans="2:13" ht="12.75" customHeight="1" x14ac:dyDescent="0.4">
      <c r="B14" s="51"/>
    </row>
    <row r="15" spans="2:13" ht="17" x14ac:dyDescent="0.4">
      <c r="B15" s="51"/>
    </row>
    <row r="16" spans="2:13" ht="17" x14ac:dyDescent="0.4">
      <c r="B16" s="51"/>
    </row>
    <row r="17" spans="2:3" ht="17" x14ac:dyDescent="0.4">
      <c r="B17" s="51"/>
    </row>
    <row r="18" spans="2:3" ht="47.25" customHeight="1" x14ac:dyDescent="0.4">
      <c r="B18" s="48" t="s">
        <v>7</v>
      </c>
      <c r="C18" s="102"/>
    </row>
    <row r="19" spans="2:3" ht="17" x14ac:dyDescent="0.4">
      <c r="B19" s="51"/>
      <c r="C19" s="51" t="s">
        <v>8</v>
      </c>
    </row>
    <row r="20" spans="2:3" ht="17" x14ac:dyDescent="0.4">
      <c r="B20" s="51"/>
      <c r="C20" s="49"/>
    </row>
    <row r="21" spans="2:3" ht="17" x14ac:dyDescent="0.4">
      <c r="B21" s="48" t="s">
        <v>9</v>
      </c>
      <c r="C21" s="287"/>
    </row>
  </sheetData>
  <mergeCells count="1">
    <mergeCell ref="C13:G13"/>
  </mergeCells>
  <phoneticPr fontId="4" type="noConversion"/>
  <pageMargins left="2.25" right="0.74803149606299213" top="1.1599999999999999" bottom="0.98425196850393704" header="0.51181102362204722" footer="0.51181102362204722"/>
  <pageSetup paperSize="9" scale="64"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41"/>
  <sheetViews>
    <sheetView zoomScale="120" zoomScaleNormal="120" workbookViewId="0"/>
  </sheetViews>
  <sheetFormatPr defaultColWidth="9.26953125" defaultRowHeight="12.5" x14ac:dyDescent="0.25"/>
  <cols>
    <col min="1" max="1" width="9.26953125" style="1"/>
    <col min="2" max="2" width="55.26953125" style="1" customWidth="1"/>
    <col min="3" max="3" width="8.26953125" style="1" customWidth="1"/>
    <col min="4" max="4" width="9.7265625" style="1" customWidth="1"/>
    <col min="5" max="9" width="9.26953125" style="1" customWidth="1"/>
    <col min="10" max="10" width="3.453125" style="1" customWidth="1"/>
    <col min="11" max="13" width="8.54296875" style="123" customWidth="1"/>
    <col min="14" max="14" width="8.54296875" style="1" customWidth="1"/>
    <col min="15" max="16384" width="9.26953125" style="1"/>
  </cols>
  <sheetData>
    <row r="1" spans="1:16" ht="13" x14ac:dyDescent="0.3">
      <c r="A1" s="15"/>
      <c r="B1" s="16">
        <f>Declaration!C3</f>
        <v>0</v>
      </c>
      <c r="C1" s="114"/>
      <c r="D1" s="114"/>
      <c r="E1" s="114"/>
      <c r="F1" s="114"/>
      <c r="G1" s="114"/>
      <c r="H1" s="114"/>
      <c r="I1" s="114"/>
      <c r="J1" s="114"/>
      <c r="K1" s="115"/>
      <c r="L1" s="115"/>
      <c r="M1" s="115"/>
      <c r="N1" s="114"/>
    </row>
    <row r="2" spans="1:16" ht="32.25" customHeight="1" x14ac:dyDescent="0.3">
      <c r="A2" s="18"/>
      <c r="B2" s="19" t="s">
        <v>318</v>
      </c>
      <c r="C2" s="39" t="str">
        <f>SOCIE!D3</f>
        <v>Actual 2020-21</v>
      </c>
      <c r="D2" s="39" t="str">
        <f>SOCIE!F3</f>
        <v>Forecast 2021-22</v>
      </c>
      <c r="E2" s="39" t="str">
        <f>SOCIE!G3</f>
        <v>Forecast 2022-23</v>
      </c>
      <c r="F2" s="39" t="str">
        <f>SOCIE!H3</f>
        <v>Forecast 2023-24</v>
      </c>
      <c r="G2" s="39" t="str">
        <f>SOCIE!I3</f>
        <v>Forecast 2024-25</v>
      </c>
      <c r="H2" s="39" t="str">
        <f>SOCIE!J3</f>
        <v>Forecast 2025-26</v>
      </c>
      <c r="I2" s="39" t="str">
        <f>SOCIE!K3</f>
        <v>Forecast 2026-27</v>
      </c>
      <c r="J2" s="115"/>
      <c r="K2" s="39" t="str">
        <f>SOCIE!M3</f>
        <v>2020-21 - 2021-22</v>
      </c>
      <c r="L2" s="39" t="str">
        <f>SOCIE!N3</f>
        <v>2021-22- 2022-23</v>
      </c>
      <c r="M2" s="39" t="str">
        <f>SOCIE!O3</f>
        <v>2022-23 - 2023-24</v>
      </c>
      <c r="N2" s="39" t="str">
        <f>SOCIE!P3</f>
        <v>2023-24 - 2024-25</v>
      </c>
      <c r="O2" s="39" t="str">
        <f>SOCIE!Q3</f>
        <v>2024-25 - 2025-26</v>
      </c>
      <c r="P2" s="39" t="str">
        <f>SOCIE!R3</f>
        <v>2025-26 - 2026-27</v>
      </c>
    </row>
    <row r="3" spans="1:16" ht="13" x14ac:dyDescent="0.3">
      <c r="A3" s="17"/>
      <c r="B3" s="19"/>
      <c r="C3" s="116" t="s">
        <v>16</v>
      </c>
      <c r="D3" s="116" t="s">
        <v>16</v>
      </c>
      <c r="E3" s="116" t="s">
        <v>16</v>
      </c>
      <c r="F3" s="116" t="s">
        <v>16</v>
      </c>
      <c r="G3" s="116" t="s">
        <v>16</v>
      </c>
      <c r="H3" s="116" t="s">
        <v>16</v>
      </c>
      <c r="I3" s="116" t="s">
        <v>16</v>
      </c>
      <c r="J3" s="115"/>
      <c r="K3" s="117" t="s">
        <v>64</v>
      </c>
      <c r="L3" s="117" t="s">
        <v>64</v>
      </c>
      <c r="M3" s="117" t="s">
        <v>64</v>
      </c>
      <c r="N3" s="117" t="s">
        <v>64</v>
      </c>
      <c r="O3" s="117" t="s">
        <v>64</v>
      </c>
      <c r="P3" s="117" t="s">
        <v>64</v>
      </c>
    </row>
    <row r="4" spans="1:16" ht="13" x14ac:dyDescent="0.3">
      <c r="A4" s="17"/>
      <c r="B4" s="19"/>
      <c r="C4" s="118"/>
      <c r="D4" s="118"/>
      <c r="E4" s="118"/>
      <c r="F4" s="118"/>
      <c r="G4" s="118"/>
      <c r="H4" s="118"/>
      <c r="I4" s="118"/>
      <c r="J4" s="114"/>
      <c r="K4" s="115"/>
      <c r="L4" s="115"/>
      <c r="M4" s="115"/>
      <c r="N4" s="114"/>
      <c r="O4" s="114"/>
      <c r="P4" s="114"/>
    </row>
    <row r="5" spans="1:16" ht="13" x14ac:dyDescent="0.3">
      <c r="A5" s="17"/>
      <c r="B5" s="22" t="s">
        <v>319</v>
      </c>
      <c r="C5" s="118"/>
      <c r="D5" s="118"/>
      <c r="E5" s="118"/>
      <c r="F5" s="118"/>
      <c r="G5" s="118"/>
      <c r="H5" s="118"/>
      <c r="I5" s="118"/>
      <c r="J5" s="114"/>
      <c r="K5" s="115"/>
      <c r="L5" s="115"/>
      <c r="M5" s="115"/>
      <c r="N5" s="115"/>
      <c r="O5" s="115"/>
      <c r="P5" s="115"/>
    </row>
    <row r="6" spans="1:16" ht="14.5" x14ac:dyDescent="0.3">
      <c r="A6" s="18"/>
      <c r="B6" s="20" t="s">
        <v>320</v>
      </c>
      <c r="C6" s="267">
        <v>0</v>
      </c>
      <c r="D6" s="97">
        <v>0</v>
      </c>
      <c r="E6" s="97">
        <v>0</v>
      </c>
      <c r="F6" s="97">
        <v>0</v>
      </c>
      <c r="G6" s="97">
        <v>0</v>
      </c>
      <c r="H6" s="97">
        <v>0</v>
      </c>
      <c r="I6" s="97">
        <v>0</v>
      </c>
      <c r="J6" s="114"/>
      <c r="K6" s="119" t="str">
        <f t="shared" ref="K6:K18" si="0">IF(C6=0,"",(D6-C6)/C6)</f>
        <v/>
      </c>
      <c r="L6" s="119" t="str">
        <f t="shared" ref="L6:L39" si="1">IF(D6=0,"",(E6-D6)/D6)</f>
        <v/>
      </c>
      <c r="M6" s="119" t="str">
        <f t="shared" ref="M6:M39" si="2">IF(E6=0,"",(F6-E6)/E6)</f>
        <v/>
      </c>
      <c r="N6" s="119" t="str">
        <f t="shared" ref="N6:N39" si="3">IF(F6=0,"",(G6-F6)/F6)</f>
        <v/>
      </c>
      <c r="O6" s="119" t="str">
        <f t="shared" ref="O6:O39" si="4">IF(G6=0,"",(H6-G6)/G6)</f>
        <v/>
      </c>
      <c r="P6" s="119" t="str">
        <f t="shared" ref="P6:P39" si="5">IF(H6=0,"",(I6-H6)/H6)</f>
        <v/>
      </c>
    </row>
    <row r="7" spans="1:16" ht="14.5" x14ac:dyDescent="0.3">
      <c r="A7" s="21"/>
      <c r="B7" s="21" t="s">
        <v>321</v>
      </c>
      <c r="C7" s="267">
        <v>0</v>
      </c>
      <c r="D7" s="97">
        <v>0</v>
      </c>
      <c r="E7" s="97">
        <v>0</v>
      </c>
      <c r="F7" s="97">
        <v>0</v>
      </c>
      <c r="G7" s="97">
        <v>0</v>
      </c>
      <c r="H7" s="97">
        <v>0</v>
      </c>
      <c r="I7" s="97">
        <v>0</v>
      </c>
      <c r="J7" s="114"/>
      <c r="K7" s="119" t="str">
        <f t="shared" si="0"/>
        <v/>
      </c>
      <c r="L7" s="119" t="str">
        <f t="shared" si="1"/>
        <v/>
      </c>
      <c r="M7" s="119" t="str">
        <f t="shared" si="2"/>
        <v/>
      </c>
      <c r="N7" s="119" t="str">
        <f t="shared" si="3"/>
        <v/>
      </c>
      <c r="O7" s="119" t="str">
        <f t="shared" si="4"/>
        <v/>
      </c>
      <c r="P7" s="119" t="str">
        <f t="shared" si="5"/>
        <v/>
      </c>
    </row>
    <row r="8" spans="1:16" ht="13.5" thickBot="1" x14ac:dyDescent="0.35">
      <c r="A8" s="21"/>
      <c r="B8" s="21"/>
      <c r="C8" s="265">
        <f>SUM(C6:C7)</f>
        <v>0</v>
      </c>
      <c r="D8" s="120">
        <f>SUM(D6:D7)</f>
        <v>0</v>
      </c>
      <c r="E8" s="120">
        <f>SUM(E6:E7)</f>
        <v>0</v>
      </c>
      <c r="F8" s="120">
        <f>SUM(F6:F7)</f>
        <v>0</v>
      </c>
      <c r="G8" s="120">
        <f t="shared" ref="G8:I8" si="6">SUM(G6:G7)</f>
        <v>0</v>
      </c>
      <c r="H8" s="120">
        <f t="shared" si="6"/>
        <v>0</v>
      </c>
      <c r="I8" s="120">
        <f t="shared" si="6"/>
        <v>0</v>
      </c>
      <c r="J8" s="114"/>
      <c r="K8" s="119" t="str">
        <f t="shared" si="0"/>
        <v/>
      </c>
      <c r="L8" s="119" t="str">
        <f t="shared" si="1"/>
        <v/>
      </c>
      <c r="M8" s="119" t="str">
        <f t="shared" si="2"/>
        <v/>
      </c>
      <c r="N8" s="119" t="str">
        <f t="shared" si="3"/>
        <v/>
      </c>
      <c r="O8" s="119" t="str">
        <f t="shared" si="4"/>
        <v/>
      </c>
      <c r="P8" s="119" t="str">
        <f t="shared" si="5"/>
        <v/>
      </c>
    </row>
    <row r="9" spans="1:16" ht="13.5" thickTop="1" x14ac:dyDescent="0.3">
      <c r="A9" s="21"/>
      <c r="B9" s="23" t="s">
        <v>322</v>
      </c>
      <c r="C9" s="266"/>
      <c r="D9" s="121"/>
      <c r="E9" s="121"/>
      <c r="F9" s="121"/>
      <c r="G9" s="121"/>
      <c r="H9" s="121"/>
      <c r="I9" s="121"/>
      <c r="J9" s="114"/>
      <c r="K9" s="119" t="str">
        <f t="shared" si="0"/>
        <v/>
      </c>
      <c r="L9" s="119" t="str">
        <f t="shared" si="1"/>
        <v/>
      </c>
      <c r="M9" s="119" t="str">
        <f t="shared" si="2"/>
        <v/>
      </c>
      <c r="N9" s="119" t="str">
        <f t="shared" si="3"/>
        <v/>
      </c>
      <c r="O9" s="119" t="str">
        <f t="shared" si="4"/>
        <v/>
      </c>
      <c r="P9" s="119" t="str">
        <f t="shared" si="5"/>
        <v/>
      </c>
    </row>
    <row r="10" spans="1:16" ht="14.5" x14ac:dyDescent="0.3">
      <c r="A10" s="21"/>
      <c r="B10" s="20" t="s">
        <v>323</v>
      </c>
      <c r="C10" s="267">
        <v>0</v>
      </c>
      <c r="D10" s="97">
        <v>0</v>
      </c>
      <c r="E10" s="97">
        <v>0</v>
      </c>
      <c r="F10" s="97">
        <v>0</v>
      </c>
      <c r="G10" s="97">
        <v>0</v>
      </c>
      <c r="H10" s="97">
        <v>0</v>
      </c>
      <c r="I10" s="97">
        <v>0</v>
      </c>
      <c r="J10" s="114"/>
      <c r="K10" s="119" t="str">
        <f t="shared" si="0"/>
        <v/>
      </c>
      <c r="L10" s="119" t="str">
        <f t="shared" si="1"/>
        <v/>
      </c>
      <c r="M10" s="119" t="str">
        <f t="shared" si="2"/>
        <v/>
      </c>
      <c r="N10" s="119" t="str">
        <f t="shared" si="3"/>
        <v/>
      </c>
      <c r="O10" s="119" t="str">
        <f t="shared" si="4"/>
        <v/>
      </c>
      <c r="P10" s="119" t="str">
        <f t="shared" si="5"/>
        <v/>
      </c>
    </row>
    <row r="11" spans="1:16" ht="14.5" x14ac:dyDescent="0.3">
      <c r="A11" s="21"/>
      <c r="B11" s="20" t="s">
        <v>324</v>
      </c>
      <c r="C11" s="267">
        <v>0</v>
      </c>
      <c r="D11" s="97">
        <v>0</v>
      </c>
      <c r="E11" s="97">
        <v>0</v>
      </c>
      <c r="F11" s="97">
        <v>0</v>
      </c>
      <c r="G11" s="97">
        <v>0</v>
      </c>
      <c r="H11" s="97">
        <v>0</v>
      </c>
      <c r="I11" s="97">
        <v>0</v>
      </c>
      <c r="J11" s="114"/>
      <c r="K11" s="119" t="str">
        <f t="shared" si="0"/>
        <v/>
      </c>
      <c r="L11" s="119" t="str">
        <f t="shared" si="1"/>
        <v/>
      </c>
      <c r="M11" s="119" t="str">
        <f t="shared" si="2"/>
        <v/>
      </c>
      <c r="N11" s="119" t="str">
        <f t="shared" si="3"/>
        <v/>
      </c>
      <c r="O11" s="119" t="str">
        <f t="shared" si="4"/>
        <v/>
      </c>
      <c r="P11" s="119" t="str">
        <f t="shared" si="5"/>
        <v/>
      </c>
    </row>
    <row r="12" spans="1:16" ht="14.5" x14ac:dyDescent="0.3">
      <c r="A12" s="21"/>
      <c r="B12" s="20" t="s">
        <v>325</v>
      </c>
      <c r="C12" s="267">
        <v>0</v>
      </c>
      <c r="D12" s="97">
        <v>0</v>
      </c>
      <c r="E12" s="97">
        <v>0</v>
      </c>
      <c r="F12" s="97">
        <v>0</v>
      </c>
      <c r="G12" s="97">
        <v>0</v>
      </c>
      <c r="H12" s="97">
        <v>0</v>
      </c>
      <c r="I12" s="97">
        <v>0</v>
      </c>
      <c r="J12" s="114"/>
      <c r="K12" s="119" t="str">
        <f t="shared" si="0"/>
        <v/>
      </c>
      <c r="L12" s="119" t="str">
        <f t="shared" si="1"/>
        <v/>
      </c>
      <c r="M12" s="119" t="str">
        <f t="shared" si="2"/>
        <v/>
      </c>
      <c r="N12" s="119" t="str">
        <f t="shared" si="3"/>
        <v/>
      </c>
      <c r="O12" s="119" t="str">
        <f t="shared" si="4"/>
        <v/>
      </c>
      <c r="P12" s="119" t="str">
        <f t="shared" si="5"/>
        <v/>
      </c>
    </row>
    <row r="13" spans="1:16" ht="14.5" x14ac:dyDescent="0.3">
      <c r="A13" s="21"/>
      <c r="B13" s="20" t="s">
        <v>326</v>
      </c>
      <c r="C13" s="267">
        <v>0</v>
      </c>
      <c r="D13" s="97">
        <v>0</v>
      </c>
      <c r="E13" s="97">
        <v>0</v>
      </c>
      <c r="F13" s="97">
        <v>0</v>
      </c>
      <c r="G13" s="97">
        <v>0</v>
      </c>
      <c r="H13" s="97">
        <v>0</v>
      </c>
      <c r="I13" s="97">
        <v>0</v>
      </c>
      <c r="J13" s="114"/>
      <c r="K13" s="119" t="str">
        <f t="shared" si="0"/>
        <v/>
      </c>
      <c r="L13" s="119" t="str">
        <f t="shared" si="1"/>
        <v/>
      </c>
      <c r="M13" s="119" t="str">
        <f t="shared" si="2"/>
        <v/>
      </c>
      <c r="N13" s="119" t="str">
        <f t="shared" si="3"/>
        <v/>
      </c>
      <c r="O13" s="119" t="str">
        <f t="shared" si="4"/>
        <v/>
      </c>
      <c r="P13" s="119" t="str">
        <f t="shared" si="5"/>
        <v/>
      </c>
    </row>
    <row r="14" spans="1:16" ht="14.5" x14ac:dyDescent="0.3">
      <c r="A14" s="21"/>
      <c r="B14" s="20" t="s">
        <v>327</v>
      </c>
      <c r="C14" s="267">
        <v>0</v>
      </c>
      <c r="D14" s="97">
        <v>0</v>
      </c>
      <c r="E14" s="97">
        <v>0</v>
      </c>
      <c r="F14" s="97">
        <v>0</v>
      </c>
      <c r="G14" s="97">
        <v>0</v>
      </c>
      <c r="H14" s="97">
        <v>0</v>
      </c>
      <c r="I14" s="97">
        <v>0</v>
      </c>
      <c r="J14" s="114"/>
      <c r="K14" s="119" t="str">
        <f t="shared" si="0"/>
        <v/>
      </c>
      <c r="L14" s="119" t="str">
        <f t="shared" si="1"/>
        <v/>
      </c>
      <c r="M14" s="119" t="str">
        <f t="shared" si="2"/>
        <v/>
      </c>
      <c r="N14" s="119" t="str">
        <f t="shared" si="3"/>
        <v/>
      </c>
      <c r="O14" s="119" t="str">
        <f t="shared" si="4"/>
        <v/>
      </c>
      <c r="P14" s="119" t="str">
        <f t="shared" si="5"/>
        <v/>
      </c>
    </row>
    <row r="15" spans="1:16" ht="14.5" x14ac:dyDescent="0.3">
      <c r="A15" s="21"/>
      <c r="B15" s="20" t="s">
        <v>328</v>
      </c>
      <c r="C15" s="267">
        <v>0</v>
      </c>
      <c r="D15" s="97">
        <v>0</v>
      </c>
      <c r="E15" s="97">
        <v>0</v>
      </c>
      <c r="F15" s="97">
        <v>0</v>
      </c>
      <c r="G15" s="97">
        <v>0</v>
      </c>
      <c r="H15" s="97">
        <v>0</v>
      </c>
      <c r="I15" s="97">
        <v>0</v>
      </c>
      <c r="J15" s="114"/>
      <c r="K15" s="119" t="str">
        <f t="shared" si="0"/>
        <v/>
      </c>
      <c r="L15" s="119" t="str">
        <f t="shared" si="1"/>
        <v/>
      </c>
      <c r="M15" s="119" t="str">
        <f t="shared" si="2"/>
        <v/>
      </c>
      <c r="N15" s="119" t="str">
        <f t="shared" si="3"/>
        <v/>
      </c>
      <c r="O15" s="119" t="str">
        <f t="shared" si="4"/>
        <v/>
      </c>
      <c r="P15" s="119" t="str">
        <f t="shared" si="5"/>
        <v/>
      </c>
    </row>
    <row r="16" spans="1:16" ht="14.5" x14ac:dyDescent="0.3">
      <c r="A16" s="21"/>
      <c r="B16" s="20" t="s">
        <v>329</v>
      </c>
      <c r="C16" s="267">
        <v>0</v>
      </c>
      <c r="D16" s="97">
        <v>0</v>
      </c>
      <c r="E16" s="97">
        <v>0</v>
      </c>
      <c r="F16" s="97">
        <v>0</v>
      </c>
      <c r="G16" s="97">
        <v>0</v>
      </c>
      <c r="H16" s="97">
        <v>0</v>
      </c>
      <c r="I16" s="97">
        <v>0</v>
      </c>
      <c r="J16" s="114"/>
      <c r="K16" s="119" t="str">
        <f t="shared" si="0"/>
        <v/>
      </c>
      <c r="L16" s="119" t="str">
        <f t="shared" si="1"/>
        <v/>
      </c>
      <c r="M16" s="119" t="str">
        <f t="shared" si="2"/>
        <v/>
      </c>
      <c r="N16" s="119" t="str">
        <f t="shared" si="3"/>
        <v/>
      </c>
      <c r="O16" s="119" t="str">
        <f t="shared" si="4"/>
        <v/>
      </c>
      <c r="P16" s="119" t="str">
        <f t="shared" si="5"/>
        <v/>
      </c>
    </row>
    <row r="17" spans="1:16" ht="14.5" x14ac:dyDescent="0.3">
      <c r="A17" s="21"/>
      <c r="B17" s="20" t="s">
        <v>330</v>
      </c>
      <c r="C17" s="267">
        <v>0</v>
      </c>
      <c r="D17" s="97">
        <v>0</v>
      </c>
      <c r="E17" s="97">
        <v>0</v>
      </c>
      <c r="F17" s="97">
        <v>0</v>
      </c>
      <c r="G17" s="97">
        <v>0</v>
      </c>
      <c r="H17" s="97">
        <v>0</v>
      </c>
      <c r="I17" s="97">
        <v>0</v>
      </c>
      <c r="J17" s="114"/>
      <c r="K17" s="119" t="str">
        <f t="shared" si="0"/>
        <v/>
      </c>
      <c r="L17" s="119" t="str">
        <f t="shared" si="1"/>
        <v/>
      </c>
      <c r="M17" s="119" t="str">
        <f t="shared" si="2"/>
        <v/>
      </c>
      <c r="N17" s="119" t="str">
        <f t="shared" si="3"/>
        <v/>
      </c>
      <c r="O17" s="119" t="str">
        <f t="shared" si="4"/>
        <v/>
      </c>
      <c r="P17" s="119" t="str">
        <f t="shared" si="5"/>
        <v/>
      </c>
    </row>
    <row r="18" spans="1:16" ht="13.5" thickBot="1" x14ac:dyDescent="0.35">
      <c r="A18" s="21"/>
      <c r="B18" s="21"/>
      <c r="C18" s="265">
        <f>SUM(C10:C17)</f>
        <v>0</v>
      </c>
      <c r="D18" s="120">
        <f>SUM(D10:D17)</f>
        <v>0</v>
      </c>
      <c r="E18" s="120">
        <f>SUM(E10:E17)</f>
        <v>0</v>
      </c>
      <c r="F18" s="120">
        <f>SUM(F10:F17)</f>
        <v>0</v>
      </c>
      <c r="G18" s="120">
        <f t="shared" ref="G18:I18" si="7">SUM(G10:G17)</f>
        <v>0</v>
      </c>
      <c r="H18" s="120">
        <f t="shared" si="7"/>
        <v>0</v>
      </c>
      <c r="I18" s="120">
        <f t="shared" si="7"/>
        <v>0</v>
      </c>
      <c r="J18" s="114"/>
      <c r="K18" s="119" t="str">
        <f t="shared" si="0"/>
        <v/>
      </c>
      <c r="L18" s="119" t="str">
        <f t="shared" si="1"/>
        <v/>
      </c>
      <c r="M18" s="119" t="str">
        <f t="shared" si="2"/>
        <v/>
      </c>
      <c r="N18" s="119" t="str">
        <f t="shared" si="3"/>
        <v/>
      </c>
      <c r="O18" s="119" t="str">
        <f t="shared" si="4"/>
        <v/>
      </c>
      <c r="P18" s="119" t="str">
        <f t="shared" si="5"/>
        <v/>
      </c>
    </row>
    <row r="19" spans="1:16" ht="13.5" thickTop="1" x14ac:dyDescent="0.3">
      <c r="A19" s="21"/>
      <c r="B19" s="21"/>
      <c r="C19" s="122"/>
      <c r="D19" s="122"/>
      <c r="E19" s="122"/>
      <c r="F19" s="122"/>
      <c r="G19" s="122"/>
      <c r="H19" s="122"/>
      <c r="I19" s="122"/>
      <c r="J19" s="114"/>
      <c r="K19" s="119"/>
      <c r="L19" s="119"/>
      <c r="M19" s="119"/>
      <c r="N19" s="119"/>
      <c r="O19" s="119"/>
      <c r="P19" s="119"/>
    </row>
    <row r="20" spans="1:16" ht="13" x14ac:dyDescent="0.3">
      <c r="K20" s="119"/>
      <c r="L20" s="119"/>
      <c r="M20" s="119"/>
      <c r="N20" s="119"/>
      <c r="O20" s="119"/>
      <c r="P20" s="119"/>
    </row>
    <row r="21" spans="1:16" ht="13" x14ac:dyDescent="0.3">
      <c r="B21" s="77" t="s">
        <v>331</v>
      </c>
      <c r="K21" s="119"/>
      <c r="L21" s="119"/>
      <c r="M21" s="119"/>
      <c r="N21" s="119"/>
      <c r="O21" s="119"/>
      <c r="P21" s="119"/>
    </row>
    <row r="22" spans="1:16" ht="13" x14ac:dyDescent="0.3">
      <c r="B22" s="77"/>
      <c r="K22" s="119"/>
      <c r="L22" s="119"/>
      <c r="M22" s="119"/>
      <c r="N22" s="119"/>
      <c r="O22" s="119"/>
      <c r="P22" s="119"/>
    </row>
    <row r="23" spans="1:16" ht="24" x14ac:dyDescent="0.3">
      <c r="B23" s="77"/>
      <c r="C23" s="39" t="str">
        <f t="shared" ref="C23:I24" si="8">C2</f>
        <v>Actual 2020-21</v>
      </c>
      <c r="D23" s="39" t="str">
        <f t="shared" si="8"/>
        <v>Forecast 2021-22</v>
      </c>
      <c r="E23" s="39" t="str">
        <f t="shared" si="8"/>
        <v>Forecast 2022-23</v>
      </c>
      <c r="F23" s="39" t="str">
        <f t="shared" si="8"/>
        <v>Forecast 2023-24</v>
      </c>
      <c r="G23" s="39" t="str">
        <f t="shared" si="8"/>
        <v>Forecast 2024-25</v>
      </c>
      <c r="H23" s="39" t="str">
        <f t="shared" si="8"/>
        <v>Forecast 2025-26</v>
      </c>
      <c r="I23" s="39" t="str">
        <f t="shared" si="8"/>
        <v>Forecast 2026-27</v>
      </c>
      <c r="K23" s="119"/>
      <c r="L23" s="119"/>
      <c r="M23" s="119"/>
      <c r="N23" s="119"/>
      <c r="O23" s="119"/>
      <c r="P23" s="119"/>
    </row>
    <row r="24" spans="1:16" ht="13" x14ac:dyDescent="0.3">
      <c r="B24" s="77"/>
      <c r="C24" s="116" t="str">
        <f t="shared" si="8"/>
        <v>£000</v>
      </c>
      <c r="D24" s="116" t="str">
        <f t="shared" si="8"/>
        <v>£000</v>
      </c>
      <c r="E24" s="116" t="str">
        <f t="shared" si="8"/>
        <v>£000</v>
      </c>
      <c r="F24" s="116" t="str">
        <f t="shared" si="8"/>
        <v>£000</v>
      </c>
      <c r="G24" s="116" t="str">
        <f t="shared" si="8"/>
        <v>£000</v>
      </c>
      <c r="H24" s="116" t="str">
        <f t="shared" si="8"/>
        <v>£000</v>
      </c>
      <c r="I24" s="116" t="str">
        <f t="shared" si="8"/>
        <v>£000</v>
      </c>
      <c r="K24" s="119"/>
      <c r="L24" s="119"/>
      <c r="M24" s="119"/>
      <c r="N24" s="119"/>
      <c r="O24" s="119"/>
      <c r="P24" s="119"/>
    </row>
    <row r="25" spans="1:16" ht="13" x14ac:dyDescent="0.3">
      <c r="B25" s="151" t="s">
        <v>332</v>
      </c>
      <c r="K25" s="119"/>
      <c r="L25" s="119"/>
      <c r="M25" s="119"/>
      <c r="N25" s="119"/>
      <c r="O25" s="119"/>
      <c r="P25" s="119"/>
    </row>
    <row r="26" spans="1:16" ht="13" x14ac:dyDescent="0.3">
      <c r="K26" s="119"/>
      <c r="L26" s="119"/>
      <c r="M26" s="119"/>
      <c r="N26" s="119"/>
      <c r="O26" s="119"/>
      <c r="P26" s="119"/>
    </row>
    <row r="27" spans="1:16" ht="13" x14ac:dyDescent="0.3">
      <c r="B27" s="152" t="s">
        <v>333</v>
      </c>
      <c r="K27" s="119"/>
      <c r="L27" s="119"/>
      <c r="M27" s="119"/>
      <c r="N27" s="119"/>
      <c r="O27" s="119"/>
      <c r="P27" s="119"/>
    </row>
    <row r="28" spans="1:16" ht="14.5" x14ac:dyDescent="0.3">
      <c r="B28" s="262" t="s">
        <v>334</v>
      </c>
      <c r="C28" s="267">
        <v>0</v>
      </c>
      <c r="D28" s="97">
        <v>0</v>
      </c>
      <c r="E28" s="97">
        <v>0</v>
      </c>
      <c r="F28" s="97">
        <v>0</v>
      </c>
      <c r="G28" s="97">
        <v>0</v>
      </c>
      <c r="H28" s="97">
        <v>0</v>
      </c>
      <c r="I28" s="97">
        <v>0</v>
      </c>
      <c r="K28" s="119" t="str">
        <f t="shared" ref="K28:K39" si="9">IF(C28=0,"",(D28-C28)/C28)</f>
        <v/>
      </c>
      <c r="L28" s="119" t="str">
        <f t="shared" si="1"/>
        <v/>
      </c>
      <c r="M28" s="119" t="str">
        <f t="shared" si="2"/>
        <v/>
      </c>
      <c r="N28" s="119" t="str">
        <f t="shared" si="3"/>
        <v/>
      </c>
      <c r="O28" s="119" t="str">
        <f t="shared" si="4"/>
        <v/>
      </c>
      <c r="P28" s="119" t="str">
        <f t="shared" si="5"/>
        <v/>
      </c>
    </row>
    <row r="29" spans="1:16" ht="14.5" x14ac:dyDescent="0.3">
      <c r="B29" s="262" t="s">
        <v>334</v>
      </c>
      <c r="C29" s="267">
        <v>0</v>
      </c>
      <c r="D29" s="97">
        <v>0</v>
      </c>
      <c r="E29" s="97">
        <v>0</v>
      </c>
      <c r="F29" s="97">
        <v>0</v>
      </c>
      <c r="G29" s="97">
        <v>0</v>
      </c>
      <c r="H29" s="97">
        <v>0</v>
      </c>
      <c r="I29" s="97">
        <v>0</v>
      </c>
      <c r="K29" s="119" t="str">
        <f t="shared" si="9"/>
        <v/>
      </c>
      <c r="L29" s="119" t="str">
        <f t="shared" si="1"/>
        <v/>
      </c>
      <c r="M29" s="119" t="str">
        <f t="shared" si="2"/>
        <v/>
      </c>
      <c r="N29" s="119" t="str">
        <f t="shared" si="3"/>
        <v/>
      </c>
      <c r="O29" s="119" t="str">
        <f t="shared" si="4"/>
        <v/>
      </c>
      <c r="P29" s="119" t="str">
        <f t="shared" si="5"/>
        <v/>
      </c>
    </row>
    <row r="30" spans="1:16" ht="14.5" x14ac:dyDescent="0.3">
      <c r="B30" s="262" t="s">
        <v>334</v>
      </c>
      <c r="C30" s="267">
        <v>0</v>
      </c>
      <c r="D30" s="97">
        <v>0</v>
      </c>
      <c r="E30" s="97">
        <v>0</v>
      </c>
      <c r="F30" s="97">
        <v>0</v>
      </c>
      <c r="G30" s="97">
        <v>0</v>
      </c>
      <c r="H30" s="97">
        <v>0</v>
      </c>
      <c r="I30" s="97">
        <v>0</v>
      </c>
      <c r="K30" s="119" t="str">
        <f t="shared" si="9"/>
        <v/>
      </c>
      <c r="L30" s="119" t="str">
        <f t="shared" si="1"/>
        <v/>
      </c>
      <c r="M30" s="119" t="str">
        <f t="shared" si="2"/>
        <v/>
      </c>
      <c r="N30" s="119" t="str">
        <f t="shared" si="3"/>
        <v/>
      </c>
      <c r="O30" s="119" t="str">
        <f t="shared" si="4"/>
        <v/>
      </c>
      <c r="P30" s="119" t="str">
        <f t="shared" si="5"/>
        <v/>
      </c>
    </row>
    <row r="31" spans="1:16" ht="14.5" x14ac:dyDescent="0.3">
      <c r="B31" s="262" t="s">
        <v>334</v>
      </c>
      <c r="C31" s="267">
        <v>0</v>
      </c>
      <c r="D31" s="97">
        <v>0</v>
      </c>
      <c r="E31" s="97">
        <v>0</v>
      </c>
      <c r="F31" s="97">
        <v>0</v>
      </c>
      <c r="G31" s="97">
        <v>0</v>
      </c>
      <c r="H31" s="97">
        <v>0</v>
      </c>
      <c r="I31" s="97">
        <v>0</v>
      </c>
      <c r="K31" s="119" t="str">
        <f t="shared" si="9"/>
        <v/>
      </c>
      <c r="L31" s="119" t="str">
        <f t="shared" si="1"/>
        <v/>
      </c>
      <c r="M31" s="119" t="str">
        <f t="shared" si="2"/>
        <v/>
      </c>
      <c r="N31" s="119" t="str">
        <f t="shared" si="3"/>
        <v/>
      </c>
      <c r="O31" s="119" t="str">
        <f t="shared" si="4"/>
        <v/>
      </c>
      <c r="P31" s="119" t="str">
        <f t="shared" si="5"/>
        <v/>
      </c>
    </row>
    <row r="32" spans="1:16" ht="13.5" thickBot="1" x14ac:dyDescent="0.35">
      <c r="B32" s="150"/>
      <c r="C32" s="265">
        <f>SUM(C28:C31)</f>
        <v>0</v>
      </c>
      <c r="D32" s="120">
        <f t="shared" ref="D32:G32" si="10">SUM(D28:D31)</f>
        <v>0</v>
      </c>
      <c r="E32" s="120">
        <f t="shared" si="10"/>
        <v>0</v>
      </c>
      <c r="F32" s="120">
        <f t="shared" si="10"/>
        <v>0</v>
      </c>
      <c r="G32" s="120">
        <f t="shared" si="10"/>
        <v>0</v>
      </c>
      <c r="H32" s="120">
        <f t="shared" ref="H32:I32" si="11">SUM(H28:H31)</f>
        <v>0</v>
      </c>
      <c r="I32" s="120">
        <f t="shared" si="11"/>
        <v>0</v>
      </c>
      <c r="K32" s="119" t="str">
        <f t="shared" si="9"/>
        <v/>
      </c>
      <c r="L32" s="119" t="str">
        <f t="shared" si="1"/>
        <v/>
      </c>
      <c r="M32" s="119" t="str">
        <f t="shared" si="2"/>
        <v/>
      </c>
      <c r="N32" s="119" t="str">
        <f t="shared" si="3"/>
        <v/>
      </c>
      <c r="O32" s="119" t="str">
        <f t="shared" si="4"/>
        <v/>
      </c>
      <c r="P32" s="119" t="str">
        <f t="shared" si="5"/>
        <v/>
      </c>
    </row>
    <row r="33" spans="2:16" ht="13.5" thickTop="1" x14ac:dyDescent="0.3">
      <c r="B33" s="150"/>
      <c r="C33"/>
      <c r="K33" s="119" t="str">
        <f t="shared" si="9"/>
        <v/>
      </c>
      <c r="L33" s="119" t="str">
        <f t="shared" si="1"/>
        <v/>
      </c>
      <c r="M33" s="119" t="str">
        <f t="shared" si="2"/>
        <v/>
      </c>
      <c r="N33" s="119" t="str">
        <f t="shared" si="3"/>
        <v/>
      </c>
      <c r="O33" s="119" t="str">
        <f t="shared" si="4"/>
        <v/>
      </c>
      <c r="P33" s="119" t="str">
        <f t="shared" si="5"/>
        <v/>
      </c>
    </row>
    <row r="34" spans="2:16" ht="13" x14ac:dyDescent="0.3">
      <c r="B34" s="152" t="s">
        <v>335</v>
      </c>
      <c r="K34" s="119" t="str">
        <f t="shared" si="9"/>
        <v/>
      </c>
      <c r="L34" s="119" t="str">
        <f t="shared" si="1"/>
        <v/>
      </c>
      <c r="M34" s="119" t="str">
        <f t="shared" si="2"/>
        <v/>
      </c>
      <c r="N34" s="119" t="str">
        <f t="shared" si="3"/>
        <v/>
      </c>
      <c r="O34" s="119" t="str">
        <f t="shared" si="4"/>
        <v/>
      </c>
      <c r="P34" s="119" t="str">
        <f t="shared" si="5"/>
        <v/>
      </c>
    </row>
    <row r="35" spans="2:16" ht="14.5" x14ac:dyDescent="0.3">
      <c r="B35" s="262" t="s">
        <v>334</v>
      </c>
      <c r="C35" s="267">
        <v>0</v>
      </c>
      <c r="D35" s="97">
        <v>0</v>
      </c>
      <c r="E35" s="97">
        <v>0</v>
      </c>
      <c r="F35" s="97">
        <v>0</v>
      </c>
      <c r="G35" s="97">
        <v>0</v>
      </c>
      <c r="H35" s="97">
        <v>0</v>
      </c>
      <c r="I35" s="97">
        <v>0</v>
      </c>
      <c r="K35" s="119" t="str">
        <f t="shared" si="9"/>
        <v/>
      </c>
      <c r="L35" s="119" t="str">
        <f t="shared" si="1"/>
        <v/>
      </c>
      <c r="M35" s="119" t="str">
        <f t="shared" si="2"/>
        <v/>
      </c>
      <c r="N35" s="119" t="str">
        <f t="shared" si="3"/>
        <v/>
      </c>
      <c r="O35" s="119" t="str">
        <f t="shared" si="4"/>
        <v/>
      </c>
      <c r="P35" s="119" t="str">
        <f t="shared" si="5"/>
        <v/>
      </c>
    </row>
    <row r="36" spans="2:16" ht="14.5" x14ac:dyDescent="0.3">
      <c r="B36" s="262" t="s">
        <v>334</v>
      </c>
      <c r="C36" s="267">
        <v>0</v>
      </c>
      <c r="D36" s="97">
        <v>0</v>
      </c>
      <c r="E36" s="97">
        <v>0</v>
      </c>
      <c r="F36" s="97">
        <v>0</v>
      </c>
      <c r="G36" s="97">
        <v>0</v>
      </c>
      <c r="H36" s="97">
        <v>0</v>
      </c>
      <c r="I36" s="97">
        <v>0</v>
      </c>
      <c r="K36" s="119" t="str">
        <f t="shared" si="9"/>
        <v/>
      </c>
      <c r="L36" s="119" t="str">
        <f t="shared" si="1"/>
        <v/>
      </c>
      <c r="M36" s="119" t="str">
        <f t="shared" si="2"/>
        <v/>
      </c>
      <c r="N36" s="119" t="str">
        <f t="shared" si="3"/>
        <v/>
      </c>
      <c r="O36" s="119" t="str">
        <f t="shared" si="4"/>
        <v/>
      </c>
      <c r="P36" s="119" t="str">
        <f t="shared" si="5"/>
        <v/>
      </c>
    </row>
    <row r="37" spans="2:16" ht="14.5" x14ac:dyDescent="0.3">
      <c r="B37" s="262" t="s">
        <v>334</v>
      </c>
      <c r="C37" s="267">
        <v>0</v>
      </c>
      <c r="D37" s="97">
        <v>0</v>
      </c>
      <c r="E37" s="97">
        <v>0</v>
      </c>
      <c r="F37" s="97">
        <v>0</v>
      </c>
      <c r="G37" s="97">
        <v>0</v>
      </c>
      <c r="H37" s="97">
        <v>0</v>
      </c>
      <c r="I37" s="97">
        <v>0</v>
      </c>
      <c r="K37" s="119" t="str">
        <f t="shared" si="9"/>
        <v/>
      </c>
      <c r="L37" s="119" t="str">
        <f t="shared" si="1"/>
        <v/>
      </c>
      <c r="M37" s="119" t="str">
        <f t="shared" si="2"/>
        <v/>
      </c>
      <c r="N37" s="119" t="str">
        <f t="shared" si="3"/>
        <v/>
      </c>
      <c r="O37" s="119" t="str">
        <f t="shared" si="4"/>
        <v/>
      </c>
      <c r="P37" s="119" t="str">
        <f t="shared" si="5"/>
        <v/>
      </c>
    </row>
    <row r="38" spans="2:16" ht="14.5" x14ac:dyDescent="0.3">
      <c r="B38" s="262" t="s">
        <v>334</v>
      </c>
      <c r="C38" s="267">
        <v>0</v>
      </c>
      <c r="D38" s="97">
        <v>0</v>
      </c>
      <c r="E38" s="97">
        <v>0</v>
      </c>
      <c r="F38" s="97">
        <v>0</v>
      </c>
      <c r="G38" s="97">
        <v>0</v>
      </c>
      <c r="H38" s="97">
        <v>0</v>
      </c>
      <c r="I38" s="97">
        <v>0</v>
      </c>
      <c r="K38" s="119" t="str">
        <f t="shared" si="9"/>
        <v/>
      </c>
      <c r="L38" s="119" t="str">
        <f t="shared" si="1"/>
        <v/>
      </c>
      <c r="M38" s="119" t="str">
        <f t="shared" si="2"/>
        <v/>
      </c>
      <c r="N38" s="119" t="str">
        <f t="shared" si="3"/>
        <v/>
      </c>
      <c r="O38" s="119" t="str">
        <f t="shared" si="4"/>
        <v/>
      </c>
      <c r="P38" s="119" t="str">
        <f t="shared" si="5"/>
        <v/>
      </c>
    </row>
    <row r="39" spans="2:16" ht="13.5" thickBot="1" x14ac:dyDescent="0.35">
      <c r="B39" s="150"/>
      <c r="C39" s="120">
        <f>SUM(C35:C38)</f>
        <v>0</v>
      </c>
      <c r="D39" s="120">
        <f t="shared" ref="D39:G39" si="12">SUM(D35:D38)</f>
        <v>0</v>
      </c>
      <c r="E39" s="120">
        <f t="shared" si="12"/>
        <v>0</v>
      </c>
      <c r="F39" s="120">
        <f t="shared" si="12"/>
        <v>0</v>
      </c>
      <c r="G39" s="120">
        <f t="shared" si="12"/>
        <v>0</v>
      </c>
      <c r="H39" s="120">
        <f t="shared" ref="H39:I39" si="13">SUM(H35:H38)</f>
        <v>0</v>
      </c>
      <c r="I39" s="120">
        <f t="shared" si="13"/>
        <v>0</v>
      </c>
      <c r="K39" s="119" t="str">
        <f t="shared" si="9"/>
        <v/>
      </c>
      <c r="L39" s="119" t="str">
        <f t="shared" si="1"/>
        <v/>
      </c>
      <c r="M39" s="119" t="str">
        <f t="shared" si="2"/>
        <v/>
      </c>
      <c r="N39" s="119" t="str">
        <f t="shared" si="3"/>
        <v/>
      </c>
      <c r="O39" s="119" t="str">
        <f t="shared" si="4"/>
        <v/>
      </c>
      <c r="P39" s="119" t="str">
        <f t="shared" si="5"/>
        <v/>
      </c>
    </row>
    <row r="40" spans="2:16" ht="13.5" thickTop="1" x14ac:dyDescent="0.3">
      <c r="B40" s="150"/>
    </row>
    <row r="41" spans="2:16" ht="13" x14ac:dyDescent="0.3">
      <c r="B41" s="150"/>
    </row>
  </sheetData>
  <phoneticPr fontId="4" type="noConversion"/>
  <pageMargins left="0.55118110236220474" right="0.74803149606299213" top="0.98425196850393704" bottom="0.98425196850393704" header="0.51181102362204722" footer="0.51181102362204722"/>
  <pageSetup paperSize="9" scale="73" fitToHeight="4" orientation="landscape" r:id="rId1"/>
  <headerFooter alignWithMargins="0"/>
  <ignoredErrors>
    <ignoredError sqref="C3:G3 H3:I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37"/>
  <sheetViews>
    <sheetView showGridLines="0" topLeftCell="A8" zoomScale="130" zoomScaleNormal="130" workbookViewId="0">
      <selection activeCell="B9" sqref="B9"/>
    </sheetView>
  </sheetViews>
  <sheetFormatPr defaultColWidth="9.26953125" defaultRowHeight="14.5" x14ac:dyDescent="0.35"/>
  <cols>
    <col min="1" max="1" width="42.26953125" style="125" customWidth="1"/>
    <col min="2" max="2" width="8.54296875" style="127" customWidth="1"/>
    <col min="3" max="3" width="2.26953125" style="127" customWidth="1"/>
    <col min="4" max="16384" width="9.26953125" style="127"/>
  </cols>
  <sheetData>
    <row r="1" spans="1:9" x14ac:dyDescent="0.35">
      <c r="A1" s="16">
        <f>Declaration!C3</f>
        <v>0</v>
      </c>
      <c r="B1" s="130"/>
    </row>
    <row r="2" spans="1:9" ht="24.5" x14ac:dyDescent="0.35">
      <c r="A2" s="137" t="s">
        <v>336</v>
      </c>
      <c r="B2" s="126" t="str">
        <f>SOCIE!D3</f>
        <v>Actual 2020-21</v>
      </c>
      <c r="C2" s="126"/>
      <c r="D2" s="126" t="str">
        <f>SOCIE!F3</f>
        <v>Forecast 2021-22</v>
      </c>
      <c r="E2" s="126" t="str">
        <f>SOCIE!G3</f>
        <v>Forecast 2022-23</v>
      </c>
      <c r="F2" s="126" t="str">
        <f>SOCIE!H3</f>
        <v>Forecast 2023-24</v>
      </c>
      <c r="G2" s="126" t="str">
        <f>SOCIE!I3</f>
        <v>Forecast 2024-25</v>
      </c>
      <c r="H2" s="126" t="str">
        <f>SOCIE!J3</f>
        <v>Forecast 2025-26</v>
      </c>
      <c r="I2" s="126" t="str">
        <f>SOCIE!K3</f>
        <v>Forecast 2026-27</v>
      </c>
    </row>
    <row r="3" spans="1:9" x14ac:dyDescent="0.35">
      <c r="B3" s="128" t="s">
        <v>16</v>
      </c>
      <c r="C3" s="126"/>
      <c r="D3" s="128" t="s">
        <v>16</v>
      </c>
      <c r="E3" s="128" t="s">
        <v>16</v>
      </c>
      <c r="F3" s="128" t="s">
        <v>16</v>
      </c>
      <c r="G3" s="128" t="s">
        <v>16</v>
      </c>
      <c r="H3" s="128" t="s">
        <v>16</v>
      </c>
      <c r="I3" s="128" t="s">
        <v>16</v>
      </c>
    </row>
    <row r="5" spans="1:9" x14ac:dyDescent="0.35">
      <c r="A5" s="129" t="s">
        <v>337</v>
      </c>
      <c r="B5" s="108">
        <v>0</v>
      </c>
      <c r="C5" s="110"/>
      <c r="D5" s="109">
        <f>B12</f>
        <v>0</v>
      </c>
      <c r="E5" s="109">
        <f>D12</f>
        <v>0</v>
      </c>
      <c r="F5" s="109">
        <f t="shared" ref="F5:G5" si="0">E12</f>
        <v>0</v>
      </c>
      <c r="G5" s="109">
        <f t="shared" si="0"/>
        <v>0</v>
      </c>
      <c r="H5" s="109">
        <f t="shared" ref="H5" si="1">G12</f>
        <v>0</v>
      </c>
      <c r="I5" s="109">
        <f t="shared" ref="I5" si="2">H12</f>
        <v>0</v>
      </c>
    </row>
    <row r="6" spans="1:9" ht="7.5" customHeight="1" x14ac:dyDescent="0.35">
      <c r="A6" s="129"/>
      <c r="B6" s="110"/>
      <c r="C6" s="110"/>
      <c r="D6" s="110"/>
      <c r="E6" s="110"/>
      <c r="F6" s="110"/>
      <c r="G6" s="110"/>
      <c r="H6" s="110"/>
      <c r="I6" s="110"/>
    </row>
    <row r="7" spans="1:9" x14ac:dyDescent="0.35">
      <c r="A7" s="129" t="s">
        <v>79</v>
      </c>
      <c r="B7" s="108">
        <v>0</v>
      </c>
      <c r="C7" s="110"/>
      <c r="D7" s="108">
        <v>0</v>
      </c>
      <c r="E7" s="108">
        <v>0</v>
      </c>
      <c r="F7" s="108">
        <v>0</v>
      </c>
      <c r="G7" s="108">
        <v>0</v>
      </c>
      <c r="H7" s="108">
        <v>0</v>
      </c>
      <c r="I7" s="108">
        <v>0</v>
      </c>
    </row>
    <row r="8" spans="1:9" ht="7.5" customHeight="1" x14ac:dyDescent="0.35">
      <c r="A8" s="129"/>
      <c r="B8" s="110"/>
      <c r="C8" s="110"/>
      <c r="D8" s="110"/>
      <c r="E8" s="110"/>
      <c r="F8" s="110"/>
      <c r="G8" s="110"/>
      <c r="H8" s="110"/>
      <c r="I8" s="110"/>
    </row>
    <row r="9" spans="1:9" x14ac:dyDescent="0.35">
      <c r="A9" s="129" t="s">
        <v>338</v>
      </c>
      <c r="B9" s="109">
        <f>-B28</f>
        <v>0</v>
      </c>
      <c r="C9" s="110"/>
      <c r="D9" s="109">
        <f t="shared" ref="D9:G9" si="3">-D28</f>
        <v>0</v>
      </c>
      <c r="E9" s="109">
        <f t="shared" si="3"/>
        <v>0</v>
      </c>
      <c r="F9" s="109">
        <f t="shared" si="3"/>
        <v>0</v>
      </c>
      <c r="G9" s="109">
        <f t="shared" si="3"/>
        <v>0</v>
      </c>
      <c r="H9" s="109">
        <f t="shared" ref="H9:I9" si="4">-H28</f>
        <v>0</v>
      </c>
      <c r="I9" s="109">
        <f t="shared" si="4"/>
        <v>0</v>
      </c>
    </row>
    <row r="10" spans="1:9" x14ac:dyDescent="0.35">
      <c r="A10" s="129" t="s">
        <v>339</v>
      </c>
      <c r="B10" s="109">
        <f>-B37</f>
        <v>0</v>
      </c>
      <c r="C10" s="110"/>
      <c r="D10" s="109">
        <f t="shared" ref="D10:G10" si="5">-D37</f>
        <v>0</v>
      </c>
      <c r="E10" s="109">
        <f t="shared" si="5"/>
        <v>0</v>
      </c>
      <c r="F10" s="109">
        <f t="shared" si="5"/>
        <v>0</v>
      </c>
      <c r="G10" s="109">
        <f t="shared" si="5"/>
        <v>0</v>
      </c>
      <c r="H10" s="109">
        <f t="shared" ref="H10:I10" si="6">-H37</f>
        <v>0</v>
      </c>
      <c r="I10" s="109">
        <f t="shared" si="6"/>
        <v>0</v>
      </c>
    </row>
    <row r="11" spans="1:9" ht="7.5" customHeight="1" x14ac:dyDescent="0.35">
      <c r="A11" s="129"/>
      <c r="B11" s="130"/>
      <c r="C11" s="130"/>
      <c r="D11" s="130"/>
      <c r="E11" s="130"/>
      <c r="F11" s="130"/>
      <c r="G11" s="130"/>
      <c r="H11" s="130"/>
      <c r="I11" s="130"/>
    </row>
    <row r="12" spans="1:9" x14ac:dyDescent="0.35">
      <c r="A12" s="131" t="s">
        <v>340</v>
      </c>
      <c r="B12" s="134">
        <f>B5+B7+B9+B10</f>
        <v>0</v>
      </c>
      <c r="C12" s="134"/>
      <c r="D12" s="134">
        <f t="shared" ref="D12:G12" si="7">D5+D7+D9+D10</f>
        <v>0</v>
      </c>
      <c r="E12" s="134">
        <f t="shared" si="7"/>
        <v>0</v>
      </c>
      <c r="F12" s="134">
        <f t="shared" si="7"/>
        <v>0</v>
      </c>
      <c r="G12" s="134">
        <f t="shared" si="7"/>
        <v>0</v>
      </c>
      <c r="H12" s="134">
        <f t="shared" ref="H12:I12" si="8">H5+H7+H9+H10</f>
        <v>0</v>
      </c>
      <c r="I12" s="134">
        <f t="shared" si="8"/>
        <v>0</v>
      </c>
    </row>
    <row r="13" spans="1:9" x14ac:dyDescent="0.35">
      <c r="A13" s="129"/>
      <c r="B13" s="130"/>
      <c r="C13" s="130"/>
      <c r="D13" s="130"/>
      <c r="E13" s="130"/>
      <c r="F13" s="130"/>
      <c r="G13" s="130"/>
    </row>
    <row r="14" spans="1:9" x14ac:dyDescent="0.35">
      <c r="A14" s="129"/>
      <c r="B14" s="130"/>
      <c r="C14" s="130"/>
      <c r="D14" s="130"/>
      <c r="E14" s="130"/>
      <c r="F14" s="130"/>
      <c r="G14" s="130"/>
    </row>
    <row r="15" spans="1:9" ht="15" thickBot="1" x14ac:dyDescent="0.4">
      <c r="A15" s="129"/>
      <c r="B15" s="130"/>
      <c r="C15" s="130"/>
      <c r="D15" s="130"/>
      <c r="E15" s="130"/>
      <c r="F15" s="130"/>
      <c r="G15" s="130"/>
    </row>
    <row r="16" spans="1:9" x14ac:dyDescent="0.35">
      <c r="A16" s="345" t="s">
        <v>341</v>
      </c>
      <c r="B16" s="346"/>
      <c r="C16" s="346"/>
      <c r="D16" s="346"/>
      <c r="E16" s="346"/>
      <c r="F16" s="346"/>
      <c r="G16" s="346"/>
      <c r="H16" s="346"/>
      <c r="I16" s="347"/>
    </row>
    <row r="17" spans="1:9" ht="37.9" customHeight="1" thickBot="1" x14ac:dyDescent="0.4">
      <c r="A17" s="348" t="s">
        <v>342</v>
      </c>
      <c r="B17" s="349"/>
      <c r="C17" s="349"/>
      <c r="D17" s="349"/>
      <c r="E17" s="349"/>
      <c r="F17" s="349"/>
      <c r="G17" s="349"/>
      <c r="H17" s="349"/>
      <c r="I17" s="350"/>
    </row>
    <row r="19" spans="1:9" ht="24.5" x14ac:dyDescent="0.35">
      <c r="B19" s="126" t="str">
        <f t="shared" ref="B19:I20" si="9">B2</f>
        <v>Actual 2020-21</v>
      </c>
      <c r="C19" s="126"/>
      <c r="D19" s="126" t="str">
        <f t="shared" si="9"/>
        <v>Forecast 2021-22</v>
      </c>
      <c r="E19" s="126" t="str">
        <f t="shared" si="9"/>
        <v>Forecast 2022-23</v>
      </c>
      <c r="F19" s="126" t="str">
        <f t="shared" si="9"/>
        <v>Forecast 2023-24</v>
      </c>
      <c r="G19" s="126" t="str">
        <f t="shared" si="9"/>
        <v>Forecast 2024-25</v>
      </c>
      <c r="H19" s="126" t="str">
        <f t="shared" si="9"/>
        <v>Forecast 2025-26</v>
      </c>
      <c r="I19" s="126" t="str">
        <f t="shared" si="9"/>
        <v>Forecast 2026-27</v>
      </c>
    </row>
    <row r="20" spans="1:9" x14ac:dyDescent="0.35">
      <c r="B20" s="128" t="str">
        <f t="shared" si="9"/>
        <v>£000</v>
      </c>
      <c r="C20" s="126"/>
      <c r="D20" s="128" t="str">
        <f t="shared" si="9"/>
        <v>£000</v>
      </c>
      <c r="E20" s="128" t="str">
        <f t="shared" si="9"/>
        <v>£000</v>
      </c>
      <c r="F20" s="128" t="str">
        <f t="shared" si="9"/>
        <v>£000</v>
      </c>
      <c r="G20" s="128" t="str">
        <f t="shared" si="9"/>
        <v>£000</v>
      </c>
      <c r="H20" s="128" t="str">
        <f t="shared" si="9"/>
        <v>£000</v>
      </c>
      <c r="I20" s="128" t="str">
        <f t="shared" si="9"/>
        <v>£000</v>
      </c>
    </row>
    <row r="21" spans="1:9" x14ac:dyDescent="0.35">
      <c r="A21" s="131" t="s">
        <v>343</v>
      </c>
    </row>
    <row r="22" spans="1:9" x14ac:dyDescent="0.35">
      <c r="A22" s="141" t="s">
        <v>344</v>
      </c>
      <c r="B22" s="108">
        <v>0</v>
      </c>
      <c r="C22" s="132"/>
      <c r="D22" s="124">
        <v>0</v>
      </c>
      <c r="E22" s="124">
        <v>0</v>
      </c>
      <c r="F22" s="124">
        <v>0</v>
      </c>
      <c r="G22" s="124">
        <v>0</v>
      </c>
      <c r="H22" s="124">
        <v>0</v>
      </c>
      <c r="I22" s="124">
        <v>0</v>
      </c>
    </row>
    <row r="23" spans="1:9" x14ac:dyDescent="0.35">
      <c r="A23" s="141" t="s">
        <v>344</v>
      </c>
      <c r="B23" s="108">
        <v>0</v>
      </c>
      <c r="C23" s="132"/>
      <c r="D23" s="124">
        <v>0</v>
      </c>
      <c r="E23" s="124">
        <v>0</v>
      </c>
      <c r="F23" s="124">
        <v>0</v>
      </c>
      <c r="G23" s="124">
        <v>0</v>
      </c>
      <c r="H23" s="124">
        <v>0</v>
      </c>
      <c r="I23" s="124">
        <v>0</v>
      </c>
    </row>
    <row r="24" spans="1:9" x14ac:dyDescent="0.35">
      <c r="A24" s="141" t="s">
        <v>344</v>
      </c>
      <c r="B24" s="108">
        <v>0</v>
      </c>
      <c r="C24" s="132"/>
      <c r="D24" s="124">
        <v>0</v>
      </c>
      <c r="E24" s="124">
        <v>0</v>
      </c>
      <c r="F24" s="124">
        <v>0</v>
      </c>
      <c r="G24" s="124">
        <v>0</v>
      </c>
      <c r="H24" s="124">
        <v>0</v>
      </c>
      <c r="I24" s="124">
        <v>0</v>
      </c>
    </row>
    <row r="25" spans="1:9" x14ac:dyDescent="0.35">
      <c r="A25" s="141" t="s">
        <v>344</v>
      </c>
      <c r="B25" s="108">
        <v>0</v>
      </c>
      <c r="C25" s="132"/>
      <c r="D25" s="124">
        <v>0</v>
      </c>
      <c r="E25" s="124">
        <v>0</v>
      </c>
      <c r="F25" s="124">
        <v>0</v>
      </c>
      <c r="G25" s="124">
        <v>0</v>
      </c>
      <c r="H25" s="124">
        <v>0</v>
      </c>
      <c r="I25" s="124">
        <v>0</v>
      </c>
    </row>
    <row r="26" spans="1:9" x14ac:dyDescent="0.35">
      <c r="A26" s="141" t="s">
        <v>344</v>
      </c>
      <c r="B26" s="108">
        <v>0</v>
      </c>
      <c r="C26" s="132"/>
      <c r="D26" s="124">
        <v>0</v>
      </c>
      <c r="E26" s="124">
        <v>0</v>
      </c>
      <c r="F26" s="124">
        <v>0</v>
      </c>
      <c r="G26" s="124">
        <v>0</v>
      </c>
      <c r="H26" s="124">
        <v>0</v>
      </c>
      <c r="I26" s="124">
        <v>0</v>
      </c>
    </row>
    <row r="27" spans="1:9" x14ac:dyDescent="0.35">
      <c r="A27" s="141" t="s">
        <v>344</v>
      </c>
      <c r="B27" s="108">
        <v>0</v>
      </c>
      <c r="C27" s="132"/>
      <c r="D27" s="124">
        <v>0</v>
      </c>
      <c r="E27" s="124">
        <v>0</v>
      </c>
      <c r="F27" s="124">
        <v>0</v>
      </c>
      <c r="G27" s="124">
        <v>0</v>
      </c>
      <c r="H27" s="124">
        <v>0</v>
      </c>
      <c r="I27" s="124">
        <v>0</v>
      </c>
    </row>
    <row r="28" spans="1:9" ht="15" thickBot="1" x14ac:dyDescent="0.4">
      <c r="A28" s="129" t="s">
        <v>19</v>
      </c>
      <c r="B28" s="133">
        <f>SUM(B22:B27)</f>
        <v>0</v>
      </c>
      <c r="C28" s="130"/>
      <c r="D28" s="133">
        <f t="shared" ref="D28:G28" si="10">SUM(D22:D27)</f>
        <v>0</v>
      </c>
      <c r="E28" s="133">
        <f t="shared" si="10"/>
        <v>0</v>
      </c>
      <c r="F28" s="133">
        <f t="shared" si="10"/>
        <v>0</v>
      </c>
      <c r="G28" s="133">
        <f t="shared" si="10"/>
        <v>0</v>
      </c>
      <c r="H28" s="133">
        <f t="shared" ref="H28:I28" si="11">SUM(H22:H27)</f>
        <v>0</v>
      </c>
      <c r="I28" s="133">
        <f t="shared" si="11"/>
        <v>0</v>
      </c>
    </row>
    <row r="29" spans="1:9" x14ac:dyDescent="0.35">
      <c r="B29" s="130"/>
      <c r="C29" s="130"/>
      <c r="D29" s="130"/>
      <c r="E29" s="130"/>
      <c r="F29" s="130"/>
      <c r="G29" s="130"/>
      <c r="H29" s="130"/>
      <c r="I29" s="130"/>
    </row>
    <row r="30" spans="1:9" x14ac:dyDescent="0.35">
      <c r="A30" s="131" t="s">
        <v>339</v>
      </c>
      <c r="B30" s="130"/>
      <c r="C30" s="130"/>
      <c r="D30" s="130"/>
      <c r="E30" s="130"/>
      <c r="F30" s="130"/>
      <c r="G30" s="130"/>
      <c r="H30" s="130"/>
      <c r="I30" s="130"/>
    </row>
    <row r="31" spans="1:9" x14ac:dyDescent="0.35">
      <c r="A31" s="141" t="s">
        <v>344</v>
      </c>
      <c r="B31" s="108">
        <v>0</v>
      </c>
      <c r="C31" s="132"/>
      <c r="D31" s="124">
        <v>0</v>
      </c>
      <c r="E31" s="124">
        <v>0</v>
      </c>
      <c r="F31" s="124">
        <v>0</v>
      </c>
      <c r="G31" s="124">
        <v>0</v>
      </c>
      <c r="H31" s="124">
        <v>0</v>
      </c>
      <c r="I31" s="124">
        <v>0</v>
      </c>
    </row>
    <row r="32" spans="1:9" x14ac:dyDescent="0.35">
      <c r="A32" s="141" t="s">
        <v>344</v>
      </c>
      <c r="B32" s="108">
        <v>0</v>
      </c>
      <c r="C32" s="132"/>
      <c r="D32" s="124">
        <v>0</v>
      </c>
      <c r="E32" s="124">
        <v>0</v>
      </c>
      <c r="F32" s="124">
        <v>0</v>
      </c>
      <c r="G32" s="124">
        <v>0</v>
      </c>
      <c r="H32" s="124">
        <v>0</v>
      </c>
      <c r="I32" s="124">
        <v>0</v>
      </c>
    </row>
    <row r="33" spans="1:9" x14ac:dyDescent="0.35">
      <c r="A33" s="141" t="s">
        <v>344</v>
      </c>
      <c r="B33" s="108">
        <v>0</v>
      </c>
      <c r="C33" s="132"/>
      <c r="D33" s="124">
        <v>0</v>
      </c>
      <c r="E33" s="124">
        <v>0</v>
      </c>
      <c r="F33" s="124">
        <v>0</v>
      </c>
      <c r="G33" s="124">
        <v>0</v>
      </c>
      <c r="H33" s="124">
        <v>0</v>
      </c>
      <c r="I33" s="124">
        <v>0</v>
      </c>
    </row>
    <row r="34" spans="1:9" x14ac:dyDescent="0.35">
      <c r="A34" s="141" t="s">
        <v>344</v>
      </c>
      <c r="B34" s="108">
        <v>0</v>
      </c>
      <c r="C34" s="132"/>
      <c r="D34" s="124">
        <v>0</v>
      </c>
      <c r="E34" s="124">
        <v>0</v>
      </c>
      <c r="F34" s="124">
        <v>0</v>
      </c>
      <c r="G34" s="124">
        <v>0</v>
      </c>
      <c r="H34" s="124">
        <v>0</v>
      </c>
      <c r="I34" s="124">
        <v>0</v>
      </c>
    </row>
    <row r="35" spans="1:9" x14ac:dyDescent="0.35">
      <c r="A35" s="141" t="s">
        <v>344</v>
      </c>
      <c r="B35" s="108">
        <v>0</v>
      </c>
      <c r="C35" s="132"/>
      <c r="D35" s="124">
        <v>0</v>
      </c>
      <c r="E35" s="124">
        <v>0</v>
      </c>
      <c r="F35" s="124">
        <v>0</v>
      </c>
      <c r="G35" s="124">
        <v>0</v>
      </c>
      <c r="H35" s="124">
        <v>0</v>
      </c>
      <c r="I35" s="124">
        <v>0</v>
      </c>
    </row>
    <row r="36" spans="1:9" x14ac:dyDescent="0.35">
      <c r="A36" s="141" t="s">
        <v>344</v>
      </c>
      <c r="B36" s="108">
        <v>0</v>
      </c>
      <c r="C36" s="132"/>
      <c r="D36" s="124">
        <v>0</v>
      </c>
      <c r="E36" s="124">
        <v>0</v>
      </c>
      <c r="F36" s="124">
        <v>0</v>
      </c>
      <c r="G36" s="124">
        <v>0</v>
      </c>
      <c r="H36" s="124">
        <v>0</v>
      </c>
      <c r="I36" s="124">
        <v>0</v>
      </c>
    </row>
    <row r="37" spans="1:9" ht="15" thickBot="1" x14ac:dyDescent="0.4">
      <c r="A37" s="129" t="s">
        <v>19</v>
      </c>
      <c r="B37" s="133">
        <f>SUM(B31:B36)</f>
        <v>0</v>
      </c>
      <c r="C37" s="130"/>
      <c r="D37" s="133">
        <f t="shared" ref="D37:G37" si="12">SUM(D31:D36)</f>
        <v>0</v>
      </c>
      <c r="E37" s="133">
        <f t="shared" si="12"/>
        <v>0</v>
      </c>
      <c r="F37" s="133">
        <f t="shared" si="12"/>
        <v>0</v>
      </c>
      <c r="G37" s="133">
        <f t="shared" si="12"/>
        <v>0</v>
      </c>
      <c r="H37" s="133">
        <f t="shared" ref="H37:I37" si="13">SUM(H31:H36)</f>
        <v>0</v>
      </c>
      <c r="I37" s="133">
        <f t="shared" si="13"/>
        <v>0</v>
      </c>
    </row>
  </sheetData>
  <mergeCells count="2">
    <mergeCell ref="A16:I16"/>
    <mergeCell ref="A17:I17"/>
  </mergeCells>
  <pageMargins left="0.70866141732283472" right="0.70866141732283472" top="0.74803149606299213" bottom="0.74803149606299213" header="0.31496062992125984" footer="0.31496062992125984"/>
  <pageSetup paperSize="9" scale="88" orientation="landscape" r:id="rId1"/>
  <ignoredErrors>
    <ignoredError sqref="B3:G3 H3:I3"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J40"/>
  <sheetViews>
    <sheetView topLeftCell="B14" zoomScale="110" zoomScaleNormal="110" workbookViewId="0">
      <selection activeCell="I38" sqref="I38"/>
    </sheetView>
  </sheetViews>
  <sheetFormatPr defaultColWidth="9.26953125" defaultRowHeight="12.5" x14ac:dyDescent="0.25"/>
  <cols>
    <col min="1" max="1" width="9.26953125" style="1"/>
    <col min="2" max="2" width="65.26953125" style="1" customWidth="1"/>
    <col min="3" max="3" width="16.54296875" style="1" customWidth="1"/>
    <col min="4" max="4" width="15.7265625" style="1" customWidth="1"/>
    <col min="5" max="5" width="15.7265625" style="1" bestFit="1" customWidth="1"/>
    <col min="6" max="7" width="16" style="1" bestFit="1" customWidth="1"/>
    <col min="8" max="9" width="16" style="1" customWidth="1"/>
    <col min="10" max="16384" width="9.26953125" style="1"/>
  </cols>
  <sheetData>
    <row r="1" spans="2:9" ht="13" x14ac:dyDescent="0.3">
      <c r="B1" s="56">
        <f>Declaration!C3</f>
        <v>0</v>
      </c>
    </row>
    <row r="2" spans="2:9" ht="14.5" x14ac:dyDescent="0.35">
      <c r="B2" s="138" t="s">
        <v>345</v>
      </c>
      <c r="C2" s="54" t="str">
        <f>SOCIE!D3</f>
        <v>Actual 2020-21</v>
      </c>
      <c r="D2" s="54" t="str">
        <f>SOCIE!F3</f>
        <v>Forecast 2021-22</v>
      </c>
      <c r="E2" s="54" t="str">
        <f>SOCIE!G3</f>
        <v>Forecast 2022-23</v>
      </c>
      <c r="F2" s="54" t="str">
        <f>SOCIE!H3</f>
        <v>Forecast 2023-24</v>
      </c>
      <c r="G2" s="54" t="str">
        <f>SOCIE!I3</f>
        <v>Forecast 2024-25</v>
      </c>
      <c r="H2" s="54" t="str">
        <f>SOCIE!J3</f>
        <v>Forecast 2025-26</v>
      </c>
      <c r="I2" s="54" t="str">
        <f>SOCIE!K3</f>
        <v>Forecast 2026-27</v>
      </c>
    </row>
    <row r="3" spans="2:9" ht="14.5" x14ac:dyDescent="0.35">
      <c r="B3" s="7" t="s">
        <v>346</v>
      </c>
      <c r="C3" s="55" t="s">
        <v>16</v>
      </c>
      <c r="D3" s="55" t="s">
        <v>16</v>
      </c>
      <c r="E3" s="55" t="s">
        <v>16</v>
      </c>
      <c r="F3" s="55" t="s">
        <v>16</v>
      </c>
      <c r="G3" s="55" t="s">
        <v>16</v>
      </c>
      <c r="H3" s="55" t="s">
        <v>16</v>
      </c>
      <c r="I3" s="55" t="s">
        <v>16</v>
      </c>
    </row>
    <row r="4" spans="2:9" ht="14.5" x14ac:dyDescent="0.35">
      <c r="B4" s="7"/>
      <c r="C4" s="8"/>
      <c r="D4" s="8"/>
      <c r="E4" s="8"/>
      <c r="F4" s="8"/>
      <c r="G4" s="8"/>
      <c r="H4" s="8"/>
      <c r="I4" s="8"/>
    </row>
    <row r="5" spans="2:9" ht="14.5" x14ac:dyDescent="0.35">
      <c r="B5" s="351" t="s">
        <v>347</v>
      </c>
      <c r="C5" s="352"/>
      <c r="D5" s="352"/>
      <c r="E5" s="352"/>
      <c r="F5" s="352"/>
      <c r="G5" s="352"/>
      <c r="H5" s="288"/>
      <c r="I5" s="291"/>
    </row>
    <row r="6" spans="2:9" ht="14.5" x14ac:dyDescent="0.35">
      <c r="B6" s="9" t="s">
        <v>348</v>
      </c>
      <c r="C6" s="41">
        <f>SOCIE!D14</f>
        <v>0</v>
      </c>
      <c r="D6" s="41">
        <f>SOCIE!F14</f>
        <v>0</v>
      </c>
      <c r="E6" s="41">
        <f>SOCIE!G14</f>
        <v>0</v>
      </c>
      <c r="F6" s="41">
        <f>SOCIE!H14</f>
        <v>0</v>
      </c>
      <c r="G6" s="41">
        <f>SOCIE!I14</f>
        <v>0</v>
      </c>
      <c r="H6" s="41">
        <f>SOCIE!J14</f>
        <v>0</v>
      </c>
      <c r="I6" s="41">
        <f>SOCIE!K14</f>
        <v>0</v>
      </c>
    </row>
    <row r="7" spans="2:9" ht="29" x14ac:dyDescent="0.35">
      <c r="B7" s="11" t="s">
        <v>349</v>
      </c>
      <c r="C7" s="44" t="e">
        <f>SOCIE!D8/SOCIE!D14</f>
        <v>#DIV/0!</v>
      </c>
      <c r="D7" s="44" t="e">
        <f>SOCIE!F8/SOCIE!F14</f>
        <v>#DIV/0!</v>
      </c>
      <c r="E7" s="44" t="e">
        <f>SOCIE!G8/SOCIE!G14</f>
        <v>#DIV/0!</v>
      </c>
      <c r="F7" s="44" t="e">
        <f>SOCIE!H8/SOCIE!H14</f>
        <v>#DIV/0!</v>
      </c>
      <c r="G7" s="44" t="e">
        <f>SOCIE!I8/SOCIE!I14</f>
        <v>#DIV/0!</v>
      </c>
      <c r="H7" s="44" t="e">
        <f>SOCIE!J8/SOCIE!J14</f>
        <v>#DIV/0!</v>
      </c>
      <c r="I7" s="44" t="e">
        <f>SOCIE!K8/SOCIE!K14</f>
        <v>#DIV/0!</v>
      </c>
    </row>
    <row r="8" spans="2:9" ht="29" x14ac:dyDescent="0.35">
      <c r="B8" s="11" t="s">
        <v>350</v>
      </c>
      <c r="C8" s="44" t="e">
        <f>100%-C7</f>
        <v>#DIV/0!</v>
      </c>
      <c r="D8" s="44" t="e">
        <f t="shared" ref="D8:F8" si="0">100%-D7</f>
        <v>#DIV/0!</v>
      </c>
      <c r="E8" s="44" t="e">
        <f t="shared" si="0"/>
        <v>#DIV/0!</v>
      </c>
      <c r="F8" s="44" t="e">
        <f t="shared" si="0"/>
        <v>#DIV/0!</v>
      </c>
      <c r="G8" s="44" t="e">
        <f t="shared" ref="G8:I8" si="1">100%-G7</f>
        <v>#DIV/0!</v>
      </c>
      <c r="H8" s="44" t="e">
        <f t="shared" si="1"/>
        <v>#DIV/0!</v>
      </c>
      <c r="I8" s="44" t="e">
        <f t="shared" si="1"/>
        <v>#DIV/0!</v>
      </c>
    </row>
    <row r="9" spans="2:9" ht="14.5" x14ac:dyDescent="0.35">
      <c r="B9" s="11" t="s">
        <v>351</v>
      </c>
      <c r="C9" s="44" t="e">
        <f>SOCIE!D7/SOCIE!D14</f>
        <v>#DIV/0!</v>
      </c>
      <c r="D9" s="44" t="e">
        <f>SOCIE!F7/SOCIE!F14</f>
        <v>#DIV/0!</v>
      </c>
      <c r="E9" s="44" t="e">
        <f>SOCIE!G7/SOCIE!G14</f>
        <v>#DIV/0!</v>
      </c>
      <c r="F9" s="44" t="e">
        <f>SOCIE!H7/SOCIE!H14</f>
        <v>#DIV/0!</v>
      </c>
      <c r="G9" s="44" t="e">
        <f>SOCIE!I7/SOCIE!I14</f>
        <v>#DIV/0!</v>
      </c>
      <c r="H9" s="44" t="e">
        <f>SOCIE!J7/SOCIE!J14</f>
        <v>#DIV/0!</v>
      </c>
      <c r="I9" s="44" t="e">
        <f>SOCIE!K7/SOCIE!K14</f>
        <v>#DIV/0!</v>
      </c>
    </row>
    <row r="10" spans="2:9" ht="14.5" x14ac:dyDescent="0.35">
      <c r="B10" s="10" t="s">
        <v>352</v>
      </c>
      <c r="C10" s="44" t="e">
        <f>SOCIE!D9/SOCIE!D14</f>
        <v>#DIV/0!</v>
      </c>
      <c r="D10" s="44" t="e">
        <f>SOCIE!F9/SOCIE!F14</f>
        <v>#DIV/0!</v>
      </c>
      <c r="E10" s="44" t="e">
        <f>SOCIE!G9/SOCIE!G14</f>
        <v>#DIV/0!</v>
      </c>
      <c r="F10" s="44" t="e">
        <f>SOCIE!H9/SOCIE!H14</f>
        <v>#DIV/0!</v>
      </c>
      <c r="G10" s="44" t="e">
        <f>SOCIE!I9/SOCIE!I14</f>
        <v>#DIV/0!</v>
      </c>
      <c r="H10" s="44" t="e">
        <f>SOCIE!J9/SOCIE!J14</f>
        <v>#DIV/0!</v>
      </c>
      <c r="I10" s="44" t="e">
        <f>SOCIE!K9/SOCIE!K14</f>
        <v>#DIV/0!</v>
      </c>
    </row>
    <row r="11" spans="2:9" ht="14.5" x14ac:dyDescent="0.35">
      <c r="B11" s="12" t="s">
        <v>353</v>
      </c>
      <c r="C11" s="47" t="e">
        <f>SOCIE!D10/SOCIE!D14</f>
        <v>#DIV/0!</v>
      </c>
      <c r="D11" s="47" t="e">
        <f>SOCIE!F10/SOCIE!F14</f>
        <v>#DIV/0!</v>
      </c>
      <c r="E11" s="47" t="e">
        <f>SOCIE!G10/SOCIE!G14</f>
        <v>#DIV/0!</v>
      </c>
      <c r="F11" s="47" t="e">
        <f>SOCIE!H10/SOCIE!H14</f>
        <v>#DIV/0!</v>
      </c>
      <c r="G11" s="47" t="e">
        <f>SOCIE!I10/SOCIE!I14</f>
        <v>#DIV/0!</v>
      </c>
      <c r="H11" s="47" t="e">
        <f>SOCIE!J10/SOCIE!J14</f>
        <v>#DIV/0!</v>
      </c>
      <c r="I11" s="47" t="e">
        <f>SOCIE!K10/SOCIE!K14</f>
        <v>#DIV/0!</v>
      </c>
    </row>
    <row r="12" spans="2:9" ht="14.5" x14ac:dyDescent="0.35">
      <c r="B12" s="26"/>
      <c r="C12" s="57"/>
      <c r="D12" s="57"/>
      <c r="E12" s="57"/>
      <c r="F12" s="57"/>
      <c r="G12" s="57"/>
      <c r="H12" s="57"/>
      <c r="I12" s="57"/>
    </row>
    <row r="13" spans="2:9" ht="14.5" hidden="1" x14ac:dyDescent="0.35">
      <c r="B13" s="13"/>
      <c r="C13" s="13"/>
      <c r="D13" s="13"/>
      <c r="E13" s="13"/>
      <c r="F13" s="13"/>
      <c r="G13" s="13"/>
      <c r="H13" s="13"/>
      <c r="I13" s="13"/>
    </row>
    <row r="14" spans="2:9" ht="14.5" x14ac:dyDescent="0.35">
      <c r="B14" s="353" t="s">
        <v>354</v>
      </c>
      <c r="C14" s="354"/>
      <c r="D14" s="354"/>
      <c r="E14" s="354"/>
      <c r="F14" s="354"/>
      <c r="G14" s="354"/>
      <c r="H14" s="289"/>
      <c r="I14" s="292"/>
    </row>
    <row r="15" spans="2:9" ht="14.5" x14ac:dyDescent="0.35">
      <c r="B15" s="9" t="s">
        <v>355</v>
      </c>
      <c r="C15" s="41">
        <f>SOCIE!D27</f>
        <v>0</v>
      </c>
      <c r="D15" s="41">
        <f>SOCIE!F27</f>
        <v>0</v>
      </c>
      <c r="E15" s="41">
        <f>SOCIE!G27</f>
        <v>0</v>
      </c>
      <c r="F15" s="41">
        <f>SOCIE!H27</f>
        <v>0</v>
      </c>
      <c r="G15" s="41">
        <f>SOCIE!I27</f>
        <v>0</v>
      </c>
      <c r="H15" s="41">
        <f>SOCIE!J27</f>
        <v>0</v>
      </c>
      <c r="I15" s="41">
        <f>SOCIE!K27</f>
        <v>0</v>
      </c>
    </row>
    <row r="16" spans="2:9" ht="14.5" x14ac:dyDescent="0.35">
      <c r="B16" s="10" t="s">
        <v>356</v>
      </c>
      <c r="C16" s="44" t="e">
        <f>SOCIE!D18/SOCIE!D27</f>
        <v>#DIV/0!</v>
      </c>
      <c r="D16" s="44" t="e">
        <f>SOCIE!F18/SOCIE!F27</f>
        <v>#DIV/0!</v>
      </c>
      <c r="E16" s="44" t="e">
        <f>SOCIE!G18/SOCIE!G27</f>
        <v>#DIV/0!</v>
      </c>
      <c r="F16" s="44" t="e">
        <f>SOCIE!H18/SOCIE!H27</f>
        <v>#DIV/0!</v>
      </c>
      <c r="G16" s="44" t="e">
        <f>SOCIE!I18/SOCIE!I27</f>
        <v>#DIV/0!</v>
      </c>
      <c r="H16" s="44" t="e">
        <f>SOCIE!J18/SOCIE!J27</f>
        <v>#DIV/0!</v>
      </c>
      <c r="I16" s="44" t="e">
        <f>SOCIE!K18/SOCIE!K27</f>
        <v>#DIV/0!</v>
      </c>
    </row>
    <row r="17" spans="2:10" ht="14.5" x14ac:dyDescent="0.35">
      <c r="B17" s="9" t="s">
        <v>357</v>
      </c>
      <c r="C17" s="46" t="e">
        <f>SOCIE!D21/SOCIE!D27</f>
        <v>#DIV/0!</v>
      </c>
      <c r="D17" s="44" t="e">
        <f>SOCIE!F21/SOCIE!F27</f>
        <v>#DIV/0!</v>
      </c>
      <c r="E17" s="44" t="e">
        <f>SOCIE!G21/SOCIE!G27</f>
        <v>#DIV/0!</v>
      </c>
      <c r="F17" s="44" t="e">
        <f>SOCIE!H21/SOCIE!H27</f>
        <v>#DIV/0!</v>
      </c>
      <c r="G17" s="44" t="e">
        <f>SOCIE!I21/SOCIE!I27</f>
        <v>#DIV/0!</v>
      </c>
      <c r="H17" s="44" t="e">
        <f>SOCIE!J21/SOCIE!J27</f>
        <v>#DIV/0!</v>
      </c>
      <c r="I17" s="44" t="e">
        <f>SOCIE!K21/SOCIE!K27</f>
        <v>#DIV/0!</v>
      </c>
    </row>
    <row r="18" spans="2:10" ht="14.5" x14ac:dyDescent="0.35">
      <c r="B18" s="12" t="s">
        <v>358</v>
      </c>
      <c r="C18" s="47" t="e">
        <f>SOCIE!D23/SOCIE!D27</f>
        <v>#DIV/0!</v>
      </c>
      <c r="D18" s="47" t="e">
        <f>SOCIE!F23/SOCIE!F27</f>
        <v>#DIV/0!</v>
      </c>
      <c r="E18" s="47" t="e">
        <f>SOCIE!G23/SOCIE!G27</f>
        <v>#DIV/0!</v>
      </c>
      <c r="F18" s="47" t="e">
        <f>SOCIE!H23/SOCIE!H27</f>
        <v>#DIV/0!</v>
      </c>
      <c r="G18" s="47" t="e">
        <f>SOCIE!I23/SOCIE!I27</f>
        <v>#DIV/0!</v>
      </c>
      <c r="H18" s="47" t="e">
        <f>SOCIE!J23/SOCIE!J27</f>
        <v>#DIV/0!</v>
      </c>
      <c r="I18" s="47" t="e">
        <f>SOCIE!K23/SOCIE!K27</f>
        <v>#DIV/0!</v>
      </c>
    </row>
    <row r="19" spans="2:10" ht="14.5" x14ac:dyDescent="0.35">
      <c r="B19" s="13"/>
      <c r="C19" s="13"/>
      <c r="D19" s="13"/>
      <c r="E19" s="13"/>
      <c r="F19" s="13"/>
      <c r="G19" s="13"/>
      <c r="H19" s="13"/>
      <c r="I19" s="13"/>
    </row>
    <row r="20" spans="2:10" ht="14.5" x14ac:dyDescent="0.35">
      <c r="B20" s="353" t="s">
        <v>359</v>
      </c>
      <c r="C20" s="354"/>
      <c r="D20" s="354"/>
      <c r="E20" s="354"/>
      <c r="F20" s="354"/>
      <c r="G20" s="354"/>
      <c r="H20" s="289"/>
      <c r="I20" s="292"/>
    </row>
    <row r="21" spans="2:10" ht="14.5" x14ac:dyDescent="0.35">
      <c r="B21" s="9" t="s">
        <v>360</v>
      </c>
      <c r="C21" s="96">
        <f>SOCIE!D30</f>
        <v>0</v>
      </c>
      <c r="D21" s="96">
        <f>SOCIE!F30</f>
        <v>0</v>
      </c>
      <c r="E21" s="96">
        <f>SOCIE!G30</f>
        <v>0</v>
      </c>
      <c r="F21" s="96">
        <f>SOCIE!H30</f>
        <v>0</v>
      </c>
      <c r="G21" s="96">
        <f>SOCIE!I30</f>
        <v>0</v>
      </c>
      <c r="H21" s="96">
        <f>SOCIE!J30</f>
        <v>0</v>
      </c>
      <c r="I21" s="96">
        <f>SOCIE!K30</f>
        <v>0</v>
      </c>
      <c r="J21" s="57"/>
    </row>
    <row r="22" spans="2:10" ht="14.5" x14ac:dyDescent="0.35">
      <c r="B22" s="40" t="s">
        <v>361</v>
      </c>
      <c r="C22" s="44" t="e">
        <f>SOCIE!D30/SOCIE!D14</f>
        <v>#DIV/0!</v>
      </c>
      <c r="D22" s="45" t="e">
        <f>SOCIE!F30/SOCIE!F14</f>
        <v>#DIV/0!</v>
      </c>
      <c r="E22" s="44" t="e">
        <f>SOCIE!G30/SOCIE!G14</f>
        <v>#DIV/0!</v>
      </c>
      <c r="F22" s="46" t="e">
        <f>SOCIE!H30/SOCIE!H14</f>
        <v>#DIV/0!</v>
      </c>
      <c r="G22" s="46" t="e">
        <f>SOCIE!I30/SOCIE!I14</f>
        <v>#DIV/0!</v>
      </c>
      <c r="H22" s="46" t="e">
        <f>SOCIE!J30/SOCIE!J14</f>
        <v>#DIV/0!</v>
      </c>
      <c r="I22" s="46" t="e">
        <f>SOCIE!K30/SOCIE!K14</f>
        <v>#DIV/0!</v>
      </c>
      <c r="J22" s="57"/>
    </row>
    <row r="23" spans="2:10" ht="14.5" x14ac:dyDescent="0.35">
      <c r="B23" s="10" t="s">
        <v>362</v>
      </c>
      <c r="C23" s="147">
        <f>'Adjusted operating result'!C23</f>
        <v>0</v>
      </c>
      <c r="D23" s="147">
        <f>'Adjusted operating result'!E23</f>
        <v>0</v>
      </c>
      <c r="E23" s="147">
        <f>'Adjusted operating result'!F23</f>
        <v>0</v>
      </c>
      <c r="F23" s="147">
        <f>'Adjusted operating result'!G23</f>
        <v>0</v>
      </c>
      <c r="G23" s="147">
        <f>'Adjusted operating result'!H23</f>
        <v>0</v>
      </c>
      <c r="H23" s="147">
        <f>'Adjusted operating result'!I23</f>
        <v>0</v>
      </c>
      <c r="I23" s="147">
        <f>'Adjusted operating result'!J23</f>
        <v>0</v>
      </c>
      <c r="J23" s="57"/>
    </row>
    <row r="24" spans="2:10" ht="14.5" x14ac:dyDescent="0.35">
      <c r="B24" s="12" t="s">
        <v>363</v>
      </c>
      <c r="C24" s="142" t="e">
        <f>'Adjusted operating result'!C23/SOCIE!D14</f>
        <v>#DIV/0!</v>
      </c>
      <c r="D24" s="142" t="e">
        <f>'Adjusted operating result'!E23/SOCIE!F14</f>
        <v>#DIV/0!</v>
      </c>
      <c r="E24" s="142" t="e">
        <f>'Adjusted operating result'!F23/SOCIE!G14</f>
        <v>#DIV/0!</v>
      </c>
      <c r="F24" s="142" t="e">
        <f>'Adjusted operating result'!G23/SOCIE!H14</f>
        <v>#DIV/0!</v>
      </c>
      <c r="G24" s="142" t="e">
        <f>'Adjusted operating result'!H23/SOCIE!I14</f>
        <v>#DIV/0!</v>
      </c>
      <c r="H24" s="142" t="e">
        <f>'Adjusted operating result'!I23/SOCIE!J14</f>
        <v>#DIV/0!</v>
      </c>
      <c r="I24" s="142" t="e">
        <f>'Adjusted operating result'!J23/SOCIE!K14</f>
        <v>#DIV/0!</v>
      </c>
      <c r="J24" s="57"/>
    </row>
    <row r="25" spans="2:10" ht="14.5" x14ac:dyDescent="0.35">
      <c r="B25" s="13"/>
      <c r="C25" s="13"/>
      <c r="D25" s="13"/>
      <c r="E25" s="13"/>
      <c r="F25" s="13"/>
      <c r="G25" s="13"/>
      <c r="H25" s="13"/>
      <c r="I25" s="57"/>
      <c r="J25" s="57"/>
    </row>
    <row r="26" spans="2:10" ht="14.5" x14ac:dyDescent="0.35">
      <c r="B26" s="353" t="s">
        <v>364</v>
      </c>
      <c r="C26" s="354"/>
      <c r="D26" s="354"/>
      <c r="E26" s="354"/>
      <c r="F26" s="354"/>
      <c r="G26" s="354"/>
      <c r="H26" s="289"/>
      <c r="I26" s="293"/>
      <c r="J26" s="57"/>
    </row>
    <row r="27" spans="2:10" ht="14.5" x14ac:dyDescent="0.35">
      <c r="B27" s="9" t="s">
        <v>365</v>
      </c>
      <c r="C27" s="41">
        <f>'Balance sheet'!E14+'Balance sheet'!E13</f>
        <v>0</v>
      </c>
      <c r="D27" s="41">
        <f>'Balance sheet'!G14+'Balance sheet'!G13</f>
        <v>0</v>
      </c>
      <c r="E27" s="41">
        <f>'Balance sheet'!H14+'Balance sheet'!H13</f>
        <v>0</v>
      </c>
      <c r="F27" s="41">
        <f>'Balance sheet'!I14+'Balance sheet'!I13</f>
        <v>0</v>
      </c>
      <c r="G27" s="41">
        <f>'Balance sheet'!J14+'Balance sheet'!J13</f>
        <v>0</v>
      </c>
      <c r="H27" s="41">
        <f>'Balance sheet'!K14+'Balance sheet'!K13</f>
        <v>0</v>
      </c>
      <c r="I27" s="294">
        <f>'Balance sheet'!L14+'Balance sheet'!L13</f>
        <v>0</v>
      </c>
      <c r="J27" s="57"/>
    </row>
    <row r="28" spans="2:10" ht="14.5" x14ac:dyDescent="0.35">
      <c r="B28" s="9" t="s">
        <v>366</v>
      </c>
      <c r="C28" s="41">
        <f>'Balance sheet'!E19</f>
        <v>0</v>
      </c>
      <c r="D28" s="41">
        <f>'Balance sheet'!G19</f>
        <v>0</v>
      </c>
      <c r="E28" s="41">
        <f>'Balance sheet'!H19</f>
        <v>0</v>
      </c>
      <c r="F28" s="41">
        <f>'Balance sheet'!I19</f>
        <v>0</v>
      </c>
      <c r="G28" s="41">
        <f>'Balance sheet'!J19</f>
        <v>0</v>
      </c>
      <c r="H28" s="41">
        <f>'Balance sheet'!K19</f>
        <v>0</v>
      </c>
      <c r="I28" s="41">
        <f>'Balance sheet'!L19</f>
        <v>0</v>
      </c>
      <c r="J28" s="57"/>
    </row>
    <row r="29" spans="2:10" ht="14.5" x14ac:dyDescent="0.35">
      <c r="B29" s="255" t="s">
        <v>367</v>
      </c>
      <c r="C29" s="256" t="e">
        <f>('Balance sheet'!E14+'Balance sheet'!E13-'Balance sheet'!E19)/(SOCIE!D27-SOCIE!D23)*365</f>
        <v>#DIV/0!</v>
      </c>
      <c r="D29" s="256" t="e">
        <f>('Balance sheet'!G14+'Balance sheet'!G13-'Balance sheet'!G19)/(SOCIE!F27-SOCIE!F23)*365</f>
        <v>#DIV/0!</v>
      </c>
      <c r="E29" s="256" t="e">
        <f>('Balance sheet'!H14+'Balance sheet'!H13-'Balance sheet'!H19)/(SOCIE!G27-SOCIE!G23)*365</f>
        <v>#DIV/0!</v>
      </c>
      <c r="F29" s="256" t="e">
        <f>('Balance sheet'!I14+'Balance sheet'!I13-'Balance sheet'!I19)/(SOCIE!H27-SOCIE!H23)*365</f>
        <v>#DIV/0!</v>
      </c>
      <c r="G29" s="256" t="e">
        <f>('Balance sheet'!J14+'Balance sheet'!J13-'Balance sheet'!J19)/(SOCIE!I27-SOCIE!I23)*365</f>
        <v>#DIV/0!</v>
      </c>
      <c r="H29" s="256" t="e">
        <f>('Balance sheet'!K14+'Balance sheet'!K13-'Balance sheet'!K19)/(SOCIE!J27-SOCIE!J23)*365</f>
        <v>#DIV/0!</v>
      </c>
      <c r="I29" s="295" t="e">
        <f>('Balance sheet'!L14+'Balance sheet'!L13-'Balance sheet'!L19)/(SOCIE!K27-SOCIE!K23)*365</f>
        <v>#DIV/0!</v>
      </c>
      <c r="J29" s="57"/>
    </row>
    <row r="30" spans="2:10" ht="14.5" x14ac:dyDescent="0.35">
      <c r="B30" s="10" t="s">
        <v>368</v>
      </c>
      <c r="C30" s="147">
        <f>Cashflow!E33</f>
        <v>0</v>
      </c>
      <c r="D30" s="147">
        <f>Cashflow!G33</f>
        <v>0</v>
      </c>
      <c r="E30" s="147">
        <f>Cashflow!H33</f>
        <v>0</v>
      </c>
      <c r="F30" s="147">
        <f>Cashflow!I33</f>
        <v>0</v>
      </c>
      <c r="G30" s="147">
        <f>Cashflow!J33</f>
        <v>0</v>
      </c>
      <c r="H30" s="147">
        <f>Cashflow!K33</f>
        <v>0</v>
      </c>
      <c r="I30" s="147">
        <f>Cashflow!L33</f>
        <v>0</v>
      </c>
      <c r="J30" s="57"/>
    </row>
    <row r="31" spans="2:10" ht="14.5" x14ac:dyDescent="0.35">
      <c r="B31" s="12" t="s">
        <v>369</v>
      </c>
      <c r="C31" s="142" t="e">
        <f>Cashflow!E33/SOCIE!D14</f>
        <v>#DIV/0!</v>
      </c>
      <c r="D31" s="142" t="e">
        <f>Cashflow!G33/SOCIE!F14</f>
        <v>#DIV/0!</v>
      </c>
      <c r="E31" s="142" t="e">
        <f>Cashflow!H33/SOCIE!G14</f>
        <v>#DIV/0!</v>
      </c>
      <c r="F31" s="142" t="e">
        <f>Cashflow!I33/SOCIE!H14</f>
        <v>#DIV/0!</v>
      </c>
      <c r="G31" s="142" t="e">
        <f>Cashflow!J33/SOCIE!I14</f>
        <v>#DIV/0!</v>
      </c>
      <c r="H31" s="142" t="e">
        <f>Cashflow!K33/SOCIE!J14</f>
        <v>#DIV/0!</v>
      </c>
      <c r="I31" s="142" t="e">
        <f>Cashflow!L33/SOCIE!K14</f>
        <v>#DIV/0!</v>
      </c>
      <c r="J31" s="57"/>
    </row>
    <row r="32" spans="2:10" ht="14.5" x14ac:dyDescent="0.35">
      <c r="B32" s="26"/>
      <c r="C32" s="94"/>
      <c r="D32" s="94"/>
      <c r="E32" s="94"/>
      <c r="F32" s="94"/>
      <c r="G32" s="94"/>
      <c r="H32" s="94"/>
      <c r="I32" s="57"/>
      <c r="J32" s="57"/>
    </row>
    <row r="33" spans="2:10" ht="14.5" x14ac:dyDescent="0.35">
      <c r="B33" s="353" t="s">
        <v>370</v>
      </c>
      <c r="C33" s="354"/>
      <c r="D33" s="354"/>
      <c r="E33" s="354"/>
      <c r="F33" s="354"/>
      <c r="G33" s="354"/>
      <c r="H33" s="289"/>
      <c r="I33" s="293"/>
      <c r="J33" s="57"/>
    </row>
    <row r="34" spans="2:10" ht="14.5" x14ac:dyDescent="0.35">
      <c r="B34" s="95" t="s">
        <v>264</v>
      </c>
      <c r="C34" s="96">
        <f>'Balance sheet'!E52</f>
        <v>0</v>
      </c>
      <c r="D34" s="96">
        <f>'Balance sheet'!G52</f>
        <v>0</v>
      </c>
      <c r="E34" s="96">
        <f>'Balance sheet'!H52</f>
        <v>0</v>
      </c>
      <c r="F34" s="96">
        <f>'Balance sheet'!I52</f>
        <v>0</v>
      </c>
      <c r="G34" s="96">
        <f>'Balance sheet'!J52</f>
        <v>0</v>
      </c>
      <c r="H34" s="96">
        <f>'Balance sheet'!K52</f>
        <v>0</v>
      </c>
      <c r="I34" s="96">
        <f>'Balance sheet'!L52</f>
        <v>0</v>
      </c>
    </row>
    <row r="35" spans="2:10" ht="14.5" x14ac:dyDescent="0.35">
      <c r="B35" s="9" t="s">
        <v>371</v>
      </c>
      <c r="C35" s="42" t="e">
        <f>'Balance sheet'!E16/'Balance sheet'!E27</f>
        <v>#DIV/0!</v>
      </c>
      <c r="D35" s="42" t="e">
        <f>'Balance sheet'!G16/'Balance sheet'!G27</f>
        <v>#DIV/0!</v>
      </c>
      <c r="E35" s="43" t="e">
        <f>'Balance sheet'!H16/'Balance sheet'!H27</f>
        <v>#DIV/0!</v>
      </c>
      <c r="F35" s="42" t="e">
        <f>'Balance sheet'!I16/'Balance sheet'!I27</f>
        <v>#DIV/0!</v>
      </c>
      <c r="G35" s="42" t="e">
        <f>'Balance sheet'!J16/'Balance sheet'!J27</f>
        <v>#DIV/0!</v>
      </c>
      <c r="H35" s="42" t="e">
        <f>'Balance sheet'!K16/'Balance sheet'!K27</f>
        <v>#DIV/0!</v>
      </c>
      <c r="I35" s="42" t="e">
        <f>'Balance sheet'!L16/'Balance sheet'!L27</f>
        <v>#DIV/0!</v>
      </c>
    </row>
    <row r="36" spans="2:10" ht="14.5" x14ac:dyDescent="0.35">
      <c r="B36" s="9" t="s">
        <v>372</v>
      </c>
      <c r="C36" s="44" t="e">
        <f>'Balance sheet'!E52/SOCIE!D14</f>
        <v>#DIV/0!</v>
      </c>
      <c r="D36" s="44" t="e">
        <f>'Balance sheet'!G52/SOCIE!F14</f>
        <v>#DIV/0!</v>
      </c>
      <c r="E36" s="44" t="e">
        <f>'Balance sheet'!H52/SOCIE!G14</f>
        <v>#DIV/0!</v>
      </c>
      <c r="F36" s="44" t="e">
        <f>'Balance sheet'!I52/SOCIE!H14</f>
        <v>#DIV/0!</v>
      </c>
      <c r="G36" s="44" t="e">
        <f>'Balance sheet'!J52/SOCIE!I14</f>
        <v>#DIV/0!</v>
      </c>
      <c r="H36" s="44" t="e">
        <f>'Balance sheet'!K52/SOCIE!J14</f>
        <v>#DIV/0!</v>
      </c>
      <c r="I36" s="44" t="e">
        <f>'Balance sheet'!L52/SOCIE!K14</f>
        <v>#DIV/0!</v>
      </c>
    </row>
    <row r="37" spans="2:10" ht="14.5" x14ac:dyDescent="0.35">
      <c r="B37" s="14" t="s">
        <v>373</v>
      </c>
      <c r="C37" s="41">
        <f>'Balance sheet'!E18+'Balance sheet'!E19+'Balance sheet'!E20+'Balance sheet'!E21+'Balance sheet'!E34+'Balance sheet'!E35+'Balance sheet'!E36+'Balance sheet'!E37+'Balance sheet'!E24+'Balance sheet'!E38</f>
        <v>0</v>
      </c>
      <c r="D37" s="41">
        <f>'Balance sheet'!G18+'Balance sheet'!G19+'Balance sheet'!G20+'Balance sheet'!G21+'Balance sheet'!G34+'Balance sheet'!G35+'Balance sheet'!G36+'Balance sheet'!G37+'Balance sheet'!G24+'Balance sheet'!G38</f>
        <v>0</v>
      </c>
      <c r="E37" s="41">
        <f>'Balance sheet'!H18+'Balance sheet'!H19+'Balance sheet'!H20+'Balance sheet'!H21+'Balance sheet'!H34+'Balance sheet'!H35+'Balance sheet'!H36+'Balance sheet'!H37+'Balance sheet'!H24+'Balance sheet'!H38</f>
        <v>0</v>
      </c>
      <c r="F37" s="41">
        <f>'Balance sheet'!I18+'Balance sheet'!I19+'Balance sheet'!I20+'Balance sheet'!I21+'Balance sheet'!I34+'Balance sheet'!I35+'Balance sheet'!I36+'Balance sheet'!I37+'Balance sheet'!I24+'Balance sheet'!I38</f>
        <v>0</v>
      </c>
      <c r="G37" s="41">
        <f>'Balance sheet'!J18+'Balance sheet'!J19+'Balance sheet'!J20+'Balance sheet'!J21+'Balance sheet'!J34+'Balance sheet'!J35+'Balance sheet'!J36+'Balance sheet'!J37+'Balance sheet'!J24+'Balance sheet'!J38</f>
        <v>0</v>
      </c>
      <c r="H37" s="41">
        <f>'Balance sheet'!K18+'Balance sheet'!K19+'Balance sheet'!K20+'Balance sheet'!K21+'Balance sheet'!K34+'Balance sheet'!K35+'Balance sheet'!K36+'Balance sheet'!K37+'Balance sheet'!K24+'Balance sheet'!K38</f>
        <v>0</v>
      </c>
      <c r="I37" s="41">
        <f>'Balance sheet'!L18+'Balance sheet'!L19+'Balance sheet'!L20+'Balance sheet'!L21+'Balance sheet'!L34+'Balance sheet'!L35+'Balance sheet'!L36+'Balance sheet'!L37+'Balance sheet'!L24+'Balance sheet'!L38</f>
        <v>0</v>
      </c>
    </row>
    <row r="38" spans="2:10" ht="14.5" x14ac:dyDescent="0.35">
      <c r="B38" s="75" t="s">
        <v>374</v>
      </c>
      <c r="C38" s="76" t="e">
        <f>(SOCIE!D30+SOCIE!D24)/SOCIE!D24</f>
        <v>#DIV/0!</v>
      </c>
      <c r="D38" s="76" t="e">
        <f>(SOCIE!F30+SOCIE!F24)/SOCIE!F24</f>
        <v>#DIV/0!</v>
      </c>
      <c r="E38" s="76" t="e">
        <f>(SOCIE!G30+SOCIE!G24)/SOCIE!G24</f>
        <v>#DIV/0!</v>
      </c>
      <c r="F38" s="76" t="e">
        <f>(SOCIE!H30+SOCIE!H24)/SOCIE!H24</f>
        <v>#DIV/0!</v>
      </c>
      <c r="G38" s="76" t="e">
        <f>(SOCIE!I30+SOCIE!I24)/SOCIE!I24</f>
        <v>#DIV/0!</v>
      </c>
      <c r="H38" s="76" t="e">
        <f>(SOCIE!J30+SOCIE!J24)/SOCIE!J24</f>
        <v>#DIV/0!</v>
      </c>
      <c r="I38" s="76" t="e">
        <f>(SOCIE!K30+SOCIE!K24)/SOCIE!K24</f>
        <v>#DIV/0!</v>
      </c>
    </row>
    <row r="39" spans="2:10" ht="14.5" x14ac:dyDescent="0.35">
      <c r="B39" s="13"/>
      <c r="C39" s="13"/>
      <c r="D39" s="13"/>
      <c r="E39" s="13"/>
      <c r="F39" s="13"/>
      <c r="G39" s="13"/>
      <c r="H39" s="13"/>
      <c r="I39" s="290"/>
    </row>
    <row r="40" spans="2:10" ht="14.5" x14ac:dyDescent="0.25">
      <c r="I40" s="290"/>
    </row>
  </sheetData>
  <mergeCells count="5">
    <mergeCell ref="B5:G5"/>
    <mergeCell ref="B14:G14"/>
    <mergeCell ref="B20:G20"/>
    <mergeCell ref="B26:G26"/>
    <mergeCell ref="B33:G33"/>
  </mergeCells>
  <phoneticPr fontId="4" type="noConversion"/>
  <pageMargins left="0.74803149606299213" right="0.74803149606299213" top="2.3622047244094491" bottom="0.98425196850393704" header="0.51181102362204722" footer="0.51181102362204722"/>
  <pageSetup paperSize="9" scale="63" orientation="landscape" r:id="rId1"/>
  <headerFooter alignWithMargins="0"/>
  <ignoredErrors>
    <ignoredError sqref="C3:I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59"/>
  <sheetViews>
    <sheetView showGridLines="0" topLeftCell="A52" zoomScale="110" zoomScaleNormal="110" workbookViewId="0">
      <selection activeCell="G66" sqref="G66"/>
    </sheetView>
  </sheetViews>
  <sheetFormatPr defaultColWidth="9.26953125" defaultRowHeight="12.5" x14ac:dyDescent="0.25"/>
  <cols>
    <col min="1" max="1" width="9.26953125" style="1"/>
    <col min="2" max="2" width="67.453125" style="1" customWidth="1"/>
    <col min="3" max="7" width="9.26953125" style="1" customWidth="1"/>
    <col min="8" max="8" width="3.453125" style="1" customWidth="1"/>
    <col min="9" max="16384" width="9.26953125" style="1"/>
  </cols>
  <sheetData>
    <row r="1" spans="1:8" ht="13" x14ac:dyDescent="0.3">
      <c r="A1" s="16">
        <f>Declaration!C3</f>
        <v>0</v>
      </c>
      <c r="C1" s="114"/>
      <c r="D1" s="114"/>
      <c r="E1" s="114"/>
      <c r="F1" s="114"/>
      <c r="G1" s="114"/>
      <c r="H1" s="114"/>
    </row>
    <row r="2" spans="1:8" ht="13" x14ac:dyDescent="0.3">
      <c r="A2" s="16"/>
      <c r="C2" s="114"/>
      <c r="D2" s="114"/>
      <c r="E2" s="114"/>
      <c r="F2" s="114"/>
      <c r="G2" s="114"/>
      <c r="H2" s="114"/>
    </row>
    <row r="3" spans="1:8" ht="24" x14ac:dyDescent="0.3">
      <c r="A3" s="16"/>
      <c r="C3" s="39" t="str">
        <f>SOCIE!G3</f>
        <v>Forecast 2022-23</v>
      </c>
      <c r="D3" s="39" t="str">
        <f>SOCIE!H3</f>
        <v>Forecast 2023-24</v>
      </c>
      <c r="E3" s="39" t="str">
        <f>SOCIE!I3</f>
        <v>Forecast 2024-25</v>
      </c>
      <c r="F3" s="39" t="str">
        <f>SOCIE!J3</f>
        <v>Forecast 2025-26</v>
      </c>
      <c r="G3" s="39" t="str">
        <f>SOCIE!K3</f>
        <v>Forecast 2026-27</v>
      </c>
      <c r="H3" s="114"/>
    </row>
    <row r="4" spans="1:8" ht="13" x14ac:dyDescent="0.3">
      <c r="A4" s="296"/>
      <c r="B4" s="151" t="s">
        <v>10</v>
      </c>
      <c r="C4" s="298" t="s">
        <v>11</v>
      </c>
      <c r="D4" s="298" t="s">
        <v>11</v>
      </c>
      <c r="E4" s="298" t="s">
        <v>11</v>
      </c>
      <c r="F4" s="298" t="s">
        <v>11</v>
      </c>
      <c r="G4" s="298" t="s">
        <v>11</v>
      </c>
      <c r="H4" s="114"/>
    </row>
    <row r="5" spans="1:8" ht="13" x14ac:dyDescent="0.3">
      <c r="A5" s="296"/>
      <c r="B5" s="150"/>
      <c r="C5" s="114"/>
      <c r="D5" s="114"/>
      <c r="E5" s="114"/>
      <c r="F5" s="114"/>
      <c r="G5" s="114"/>
      <c r="H5" s="114"/>
    </row>
    <row r="6" spans="1:8" ht="13" x14ac:dyDescent="0.3">
      <c r="A6" s="297">
        <v>1</v>
      </c>
      <c r="B6" s="150" t="s">
        <v>12</v>
      </c>
      <c r="C6" s="212"/>
      <c r="D6" s="212"/>
      <c r="E6" s="212"/>
      <c r="F6" s="212"/>
      <c r="G6" s="212"/>
      <c r="H6" s="114"/>
    </row>
    <row r="7" spans="1:8" ht="28.5" customHeight="1" x14ac:dyDescent="0.3">
      <c r="A7" s="296"/>
      <c r="B7" s="310" t="s">
        <v>13</v>
      </c>
      <c r="C7" s="212"/>
      <c r="D7" s="212"/>
      <c r="E7" s="212"/>
      <c r="F7" s="212"/>
      <c r="G7" s="212"/>
      <c r="H7" s="114"/>
    </row>
    <row r="8" spans="1:8" ht="28.5" customHeight="1" x14ac:dyDescent="0.3">
      <c r="A8" s="296"/>
      <c r="B8" s="310" t="s">
        <v>14</v>
      </c>
      <c r="C8" s="212"/>
      <c r="D8" s="212"/>
      <c r="E8" s="212"/>
      <c r="F8" s="212"/>
      <c r="G8" s="212"/>
      <c r="H8" s="114"/>
    </row>
    <row r="9" spans="1:8" ht="13.5" thickBot="1" x14ac:dyDescent="0.35">
      <c r="A9" s="296"/>
      <c r="B9" s="151" t="s">
        <v>15</v>
      </c>
      <c r="C9" s="312">
        <f>SUM(C6:C8)</f>
        <v>0</v>
      </c>
      <c r="D9" s="299">
        <f t="shared" ref="D9:G9" si="0">SUM(D6:D8)</f>
        <v>0</v>
      </c>
      <c r="E9" s="299">
        <f t="shared" si="0"/>
        <v>0</v>
      </c>
      <c r="F9" s="299">
        <f t="shared" si="0"/>
        <v>0</v>
      </c>
      <c r="G9" s="299">
        <f t="shared" si="0"/>
        <v>0</v>
      </c>
      <c r="H9" s="114"/>
    </row>
    <row r="10" spans="1:8" ht="13.5" thickTop="1" x14ac:dyDescent="0.3">
      <c r="A10" s="296"/>
      <c r="B10" s="150"/>
      <c r="C10" s="300"/>
      <c r="D10" s="114"/>
      <c r="E10" s="114"/>
      <c r="F10" s="114"/>
      <c r="G10" s="114"/>
      <c r="H10" s="114"/>
    </row>
    <row r="11" spans="1:8" ht="13" x14ac:dyDescent="0.3">
      <c r="A11" s="296"/>
      <c r="B11" s="150"/>
      <c r="C11" s="301" t="s">
        <v>16</v>
      </c>
      <c r="D11" s="301" t="s">
        <v>16</v>
      </c>
      <c r="E11" s="301" t="s">
        <v>16</v>
      </c>
      <c r="F11" s="301" t="s">
        <v>16</v>
      </c>
      <c r="G11" s="301" t="s">
        <v>16</v>
      </c>
      <c r="H11" s="114"/>
    </row>
    <row r="12" spans="1:8" ht="13" x14ac:dyDescent="0.3">
      <c r="A12" s="296"/>
      <c r="B12" s="150"/>
      <c r="C12" s="150"/>
      <c r="D12" s="114"/>
      <c r="E12" s="114"/>
      <c r="F12" s="114"/>
      <c r="G12" s="114"/>
      <c r="H12" s="114"/>
    </row>
    <row r="13" spans="1:8" ht="13" x14ac:dyDescent="0.3">
      <c r="A13" s="296">
        <v>2</v>
      </c>
      <c r="B13" s="150" t="s">
        <v>17</v>
      </c>
      <c r="C13" s="311"/>
      <c r="D13" s="311"/>
      <c r="E13" s="311"/>
      <c r="F13" s="311"/>
      <c r="G13" s="311"/>
      <c r="H13" s="114"/>
    </row>
    <row r="14" spans="1:8" ht="13" x14ac:dyDescent="0.3">
      <c r="A14" s="296"/>
      <c r="B14" s="150" t="s">
        <v>18</v>
      </c>
      <c r="C14" s="311"/>
      <c r="D14" s="311"/>
      <c r="E14" s="311"/>
      <c r="F14" s="311"/>
      <c r="G14" s="311"/>
      <c r="H14" s="114"/>
    </row>
    <row r="15" spans="1:8" ht="13.5" thickBot="1" x14ac:dyDescent="0.35">
      <c r="A15" s="296"/>
      <c r="B15" s="151" t="s">
        <v>19</v>
      </c>
      <c r="C15" s="299">
        <f>SUM(C13:C14)</f>
        <v>0</v>
      </c>
      <c r="D15" s="299">
        <f t="shared" ref="D15:G15" si="1">SUM(D13:D14)</f>
        <v>0</v>
      </c>
      <c r="E15" s="299">
        <f t="shared" si="1"/>
        <v>0</v>
      </c>
      <c r="F15" s="299">
        <f t="shared" si="1"/>
        <v>0</v>
      </c>
      <c r="G15" s="299">
        <f t="shared" si="1"/>
        <v>0</v>
      </c>
      <c r="H15" s="114"/>
    </row>
    <row r="16" spans="1:8" ht="13" x14ac:dyDescent="0.3">
      <c r="A16" s="296"/>
      <c r="B16" s="151"/>
      <c r="C16" s="300"/>
      <c r="D16" s="300"/>
      <c r="E16" s="300"/>
      <c r="F16" s="300"/>
      <c r="G16" s="300"/>
      <c r="H16" s="114"/>
    </row>
    <row r="17" spans="1:8" ht="13" x14ac:dyDescent="0.3">
      <c r="A17" s="296"/>
      <c r="B17" s="308" t="s">
        <v>20</v>
      </c>
      <c r="C17" s="309">
        <f>SOCIE!G19</f>
        <v>0</v>
      </c>
      <c r="D17" s="309">
        <f>SOCIE!H19</f>
        <v>0</v>
      </c>
      <c r="E17" s="309">
        <f>SOCIE!I19</f>
        <v>0</v>
      </c>
      <c r="F17" s="309">
        <f>SOCIE!J19</f>
        <v>0</v>
      </c>
      <c r="G17" s="309">
        <f>SOCIE!K19</f>
        <v>0</v>
      </c>
      <c r="H17" s="114"/>
    </row>
    <row r="18" spans="1:8" ht="13.5" thickTop="1" x14ac:dyDescent="0.3">
      <c r="A18" s="296"/>
      <c r="B18" s="150"/>
      <c r="C18" s="150"/>
      <c r="D18" s="114"/>
      <c r="E18" s="114"/>
      <c r="F18" s="114"/>
      <c r="G18" s="114"/>
      <c r="H18" s="114"/>
    </row>
    <row r="19" spans="1:8" ht="13" x14ac:dyDescent="0.3">
      <c r="A19" s="296">
        <v>3</v>
      </c>
      <c r="B19" s="150" t="s">
        <v>21</v>
      </c>
      <c r="C19" s="311"/>
      <c r="D19" s="311"/>
      <c r="E19" s="311"/>
      <c r="F19" s="311"/>
      <c r="G19" s="311"/>
      <c r="H19" s="114"/>
    </row>
    <row r="20" spans="1:8" ht="13" x14ac:dyDescent="0.3">
      <c r="A20" s="296"/>
      <c r="B20" s="150" t="s">
        <v>22</v>
      </c>
      <c r="C20" s="311"/>
      <c r="D20" s="311"/>
      <c r="E20" s="311"/>
      <c r="F20" s="311"/>
      <c r="G20" s="311"/>
      <c r="H20" s="114"/>
    </row>
    <row r="21" spans="1:8" ht="13.5" thickBot="1" x14ac:dyDescent="0.35">
      <c r="A21" s="296"/>
      <c r="B21" s="151" t="s">
        <v>23</v>
      </c>
      <c r="C21" s="299">
        <f>SUM(C19:C20)</f>
        <v>0</v>
      </c>
      <c r="D21" s="299">
        <f t="shared" ref="D21:G21" si="2">SUM(D19:D20)</f>
        <v>0</v>
      </c>
      <c r="E21" s="299">
        <f t="shared" si="2"/>
        <v>0</v>
      </c>
      <c r="F21" s="299">
        <f t="shared" si="2"/>
        <v>0</v>
      </c>
      <c r="G21" s="299">
        <f t="shared" si="2"/>
        <v>0</v>
      </c>
      <c r="H21" s="114"/>
    </row>
    <row r="22" spans="1:8" ht="13.5" thickTop="1" x14ac:dyDescent="0.3">
      <c r="A22" s="304"/>
      <c r="C22" s="114"/>
      <c r="D22" s="114"/>
      <c r="E22" s="114"/>
      <c r="F22" s="114"/>
      <c r="G22" s="114"/>
      <c r="H22" s="114"/>
    </row>
    <row r="23" spans="1:8" ht="13" x14ac:dyDescent="0.3">
      <c r="A23" s="304"/>
      <c r="C23" s="114"/>
      <c r="D23" s="114"/>
      <c r="E23" s="114"/>
      <c r="F23" s="114"/>
      <c r="G23" s="114"/>
      <c r="H23" s="114"/>
    </row>
    <row r="24" spans="1:8" ht="13" x14ac:dyDescent="0.3">
      <c r="A24" s="296"/>
      <c r="B24" s="151" t="s">
        <v>24</v>
      </c>
      <c r="C24" s="114"/>
      <c r="D24" s="114"/>
      <c r="E24" s="114"/>
      <c r="F24" s="114"/>
      <c r="G24" s="114"/>
      <c r="H24" s="114"/>
    </row>
    <row r="25" spans="1:8" ht="13" x14ac:dyDescent="0.3">
      <c r="A25" s="296"/>
      <c r="B25" s="150"/>
      <c r="C25" s="114"/>
      <c r="D25" s="114"/>
      <c r="E25" s="114"/>
      <c r="F25" s="114"/>
      <c r="G25" s="114"/>
      <c r="H25" s="114"/>
    </row>
    <row r="26" spans="1:8" ht="13" x14ac:dyDescent="0.3">
      <c r="A26" s="296"/>
      <c r="B26" s="150" t="s">
        <v>25</v>
      </c>
      <c r="C26" s="311"/>
      <c r="D26" s="311"/>
      <c r="E26" s="311"/>
      <c r="F26" s="311"/>
      <c r="G26" s="311"/>
      <c r="H26" s="114"/>
    </row>
    <row r="27" spans="1:8" ht="13" x14ac:dyDescent="0.3">
      <c r="A27" s="296"/>
      <c r="B27" s="150" t="s">
        <v>26</v>
      </c>
      <c r="C27" s="311"/>
      <c r="D27" s="311"/>
      <c r="E27" s="311"/>
      <c r="F27" s="311"/>
      <c r="G27" s="311"/>
      <c r="H27" s="114"/>
    </row>
    <row r="28" spans="1:8" ht="13.5" thickBot="1" x14ac:dyDescent="0.35">
      <c r="A28" s="296"/>
      <c r="B28" s="151" t="s">
        <v>27</v>
      </c>
      <c r="C28" s="299">
        <f>SUM(C26:C27)</f>
        <v>0</v>
      </c>
      <c r="D28" s="299">
        <f t="shared" ref="D28" si="3">SUM(D26:D27)</f>
        <v>0</v>
      </c>
      <c r="E28" s="299">
        <f t="shared" ref="E28" si="4">SUM(E26:E27)</f>
        <v>0</v>
      </c>
      <c r="F28" s="299">
        <f t="shared" ref="F28" si="5">SUM(F26:F27)</f>
        <v>0</v>
      </c>
      <c r="G28" s="299">
        <f t="shared" ref="G28" si="6">SUM(G26:G27)</f>
        <v>0</v>
      </c>
      <c r="H28" s="114"/>
    </row>
    <row r="29" spans="1:8" ht="13.5" thickTop="1" x14ac:dyDescent="0.3">
      <c r="A29" s="304"/>
      <c r="C29" s="114"/>
      <c r="D29" s="114"/>
      <c r="E29" s="114"/>
      <c r="F29" s="114"/>
      <c r="G29" s="114"/>
      <c r="H29" s="114"/>
    </row>
    <row r="30" spans="1:8" ht="13" x14ac:dyDescent="0.3">
      <c r="A30" s="304"/>
      <c r="C30" s="114"/>
      <c r="D30" s="114"/>
      <c r="E30" s="114"/>
      <c r="F30" s="114"/>
      <c r="G30" s="114"/>
      <c r="H30" s="114"/>
    </row>
    <row r="31" spans="1:8" ht="32.25" customHeight="1" x14ac:dyDescent="0.3">
      <c r="A31" s="302"/>
      <c r="B31" s="19" t="s">
        <v>28</v>
      </c>
      <c r="C31" s="39" t="str">
        <f>SOCIE!G3</f>
        <v>Forecast 2022-23</v>
      </c>
      <c r="D31" s="39" t="str">
        <f>SOCIE!H3</f>
        <v>Forecast 2023-24</v>
      </c>
      <c r="E31" s="39" t="str">
        <f>SOCIE!I3</f>
        <v>Forecast 2024-25</v>
      </c>
      <c r="F31" s="39" t="str">
        <f>SOCIE!J3</f>
        <v>Forecast 2025-26</v>
      </c>
      <c r="G31" s="39" t="str">
        <f>SOCIE!K3</f>
        <v>Forecast 2026-27</v>
      </c>
      <c r="H31" s="115"/>
    </row>
    <row r="32" spans="1:8" ht="13" x14ac:dyDescent="0.3">
      <c r="A32" s="305"/>
      <c r="B32" s="19"/>
      <c r="C32" s="116" t="s">
        <v>16</v>
      </c>
      <c r="D32" s="116" t="s">
        <v>16</v>
      </c>
      <c r="E32" s="116" t="s">
        <v>16</v>
      </c>
      <c r="F32" s="116" t="s">
        <v>16</v>
      </c>
      <c r="G32" s="116" t="s">
        <v>16</v>
      </c>
      <c r="H32" s="115"/>
    </row>
    <row r="33" spans="1:8" ht="13" x14ac:dyDescent="0.3">
      <c r="A33" s="305"/>
      <c r="B33" s="19" t="s">
        <v>29</v>
      </c>
      <c r="C33" s="118"/>
      <c r="D33" s="118"/>
      <c r="E33" s="118"/>
      <c r="F33" s="118"/>
      <c r="G33" s="118"/>
      <c r="H33" s="114"/>
    </row>
    <row r="34" spans="1:8" ht="25.5" customHeight="1" x14ac:dyDescent="0.3">
      <c r="A34" s="305"/>
      <c r="B34" s="282" t="s">
        <v>30</v>
      </c>
      <c r="C34" s="118"/>
      <c r="D34" s="118"/>
      <c r="E34" s="118"/>
      <c r="F34" s="118"/>
      <c r="G34" s="118"/>
      <c r="H34" s="114"/>
    </row>
    <row r="35" spans="1:8" ht="13" x14ac:dyDescent="0.3">
      <c r="A35" s="305"/>
      <c r="B35" s="22"/>
      <c r="C35" s="118"/>
      <c r="D35" s="118"/>
      <c r="E35" s="118"/>
      <c r="F35" s="118"/>
      <c r="G35" s="118"/>
      <c r="H35" s="114"/>
    </row>
    <row r="36" spans="1:8" ht="14.5" x14ac:dyDescent="0.3">
      <c r="A36" s="302">
        <v>1</v>
      </c>
      <c r="B36" s="20" t="s">
        <v>31</v>
      </c>
      <c r="C36" s="267">
        <f>'Adjusted operating result'!F23</f>
        <v>0</v>
      </c>
      <c r="D36" s="267">
        <f>'Adjusted operating result'!G23</f>
        <v>0</v>
      </c>
      <c r="E36" s="267">
        <f>'Adjusted operating result'!H23</f>
        <v>0</v>
      </c>
      <c r="F36" s="267">
        <f>'Adjusted operating result'!I23</f>
        <v>0</v>
      </c>
      <c r="G36" s="267">
        <f>'Adjusted operating result'!J23</f>
        <v>0</v>
      </c>
      <c r="H36" s="114"/>
    </row>
    <row r="37" spans="1:8" customFormat="1" ht="14.5" x14ac:dyDescent="0.3">
      <c r="A37" s="303"/>
      <c r="B37" s="276"/>
      <c r="C37" s="277"/>
      <c r="D37" s="277"/>
      <c r="E37" s="277"/>
      <c r="F37" s="277"/>
      <c r="G37" s="277"/>
      <c r="H37" s="278"/>
    </row>
    <row r="38" spans="1:8" customFormat="1" ht="14.5" x14ac:dyDescent="0.3">
      <c r="A38" s="303">
        <v>2</v>
      </c>
      <c r="B38" s="276" t="s">
        <v>32</v>
      </c>
      <c r="C38" s="267">
        <f>SOCIE!G18*0.01</f>
        <v>0</v>
      </c>
      <c r="D38" s="267">
        <f>SOCIE!H18*0.01</f>
        <v>0</v>
      </c>
      <c r="E38" s="267">
        <f>SOCIE!I18*0.01</f>
        <v>0</v>
      </c>
      <c r="F38" s="267">
        <f>SOCIE!J18*0.01</f>
        <v>0</v>
      </c>
      <c r="G38" s="267">
        <f>SOCIE!K18*0.01</f>
        <v>0</v>
      </c>
      <c r="H38" s="278"/>
    </row>
    <row r="39" spans="1:8" ht="15" thickBot="1" x14ac:dyDescent="0.35">
      <c r="A39" s="306"/>
      <c r="B39" s="20" t="s">
        <v>33</v>
      </c>
      <c r="C39" s="281">
        <f>C36-C38</f>
        <v>0</v>
      </c>
      <c r="D39" s="281">
        <f t="shared" ref="D39:E39" si="7">D36-D38</f>
        <v>0</v>
      </c>
      <c r="E39" s="281">
        <f t="shared" si="7"/>
        <v>0</v>
      </c>
      <c r="F39" s="281">
        <f t="shared" ref="F39:G39" si="8">F36-F38</f>
        <v>0</v>
      </c>
      <c r="G39" s="281">
        <f t="shared" si="8"/>
        <v>0</v>
      </c>
      <c r="H39" s="114"/>
    </row>
    <row r="40" spans="1:8" ht="15" thickTop="1" x14ac:dyDescent="0.3">
      <c r="A40" s="306"/>
      <c r="B40" s="20"/>
      <c r="C40" s="283"/>
      <c r="D40" s="283"/>
      <c r="E40" s="283"/>
      <c r="F40" s="283"/>
      <c r="G40" s="283"/>
      <c r="H40" s="114"/>
    </row>
    <row r="41" spans="1:8" ht="15" thickBot="1" x14ac:dyDescent="0.35">
      <c r="A41" s="306"/>
      <c r="B41" s="20" t="s">
        <v>34</v>
      </c>
      <c r="C41" s="284">
        <f>'Balance sheet'!H14-'Efficiencies and sensitivities'!C38</f>
        <v>0</v>
      </c>
      <c r="D41" s="284">
        <f>'Balance sheet'!I14-'Efficiencies and sensitivities'!D38</f>
        <v>0</v>
      </c>
      <c r="E41" s="284">
        <f>'Balance sheet'!J14-'Efficiencies and sensitivities'!E38</f>
        <v>0</v>
      </c>
      <c r="F41" s="284">
        <f>'Balance sheet'!K14-'Efficiencies and sensitivities'!F38</f>
        <v>0</v>
      </c>
      <c r="G41" s="284">
        <f>'Balance sheet'!L14-'Efficiencies and sensitivities'!G38</f>
        <v>0</v>
      </c>
      <c r="H41" s="114"/>
    </row>
    <row r="42" spans="1:8" ht="15" thickTop="1" x14ac:dyDescent="0.3">
      <c r="A42" s="306"/>
      <c r="B42" s="20"/>
      <c r="C42" s="280"/>
      <c r="D42" s="280"/>
      <c r="E42" s="280"/>
      <c r="F42" s="280"/>
      <c r="G42" s="280"/>
      <c r="H42" s="114"/>
    </row>
    <row r="43" spans="1:8" ht="20.25" customHeight="1" x14ac:dyDescent="0.3">
      <c r="A43" s="306"/>
      <c r="B43" s="331" t="s">
        <v>35</v>
      </c>
      <c r="C43" s="331"/>
      <c r="D43" s="331"/>
      <c r="E43" s="331"/>
      <c r="F43" s="282"/>
      <c r="G43" s="282"/>
      <c r="H43" s="114"/>
    </row>
    <row r="44" spans="1:8" ht="110.25" customHeight="1" x14ac:dyDescent="0.3">
      <c r="A44" s="306"/>
      <c r="B44" s="332"/>
      <c r="C44" s="333"/>
      <c r="D44" s="333"/>
      <c r="E44" s="333"/>
      <c r="F44" s="333"/>
      <c r="G44" s="334"/>
      <c r="H44" s="114"/>
    </row>
    <row r="45" spans="1:8" customFormat="1" ht="14.5" x14ac:dyDescent="0.3">
      <c r="A45" s="303"/>
      <c r="B45" s="279"/>
      <c r="C45" s="277"/>
      <c r="D45" s="277"/>
      <c r="E45" s="277"/>
      <c r="F45" s="277"/>
      <c r="G45" s="277"/>
      <c r="H45" s="278"/>
    </row>
    <row r="46" spans="1:8" ht="13" x14ac:dyDescent="0.3">
      <c r="A46" s="306">
        <v>3</v>
      </c>
      <c r="B46" s="276" t="s">
        <v>36</v>
      </c>
      <c r="C46" s="311">
        <v>0</v>
      </c>
      <c r="D46" s="311">
        <v>0</v>
      </c>
      <c r="E46" s="311">
        <v>0</v>
      </c>
      <c r="F46" s="311">
        <v>0</v>
      </c>
      <c r="G46" s="311">
        <v>0</v>
      </c>
      <c r="H46" s="114"/>
    </row>
    <row r="47" spans="1:8" ht="15" thickBot="1" x14ac:dyDescent="0.35">
      <c r="A47" s="306"/>
      <c r="B47" s="20" t="s">
        <v>33</v>
      </c>
      <c r="C47" s="281">
        <f>C36-C46</f>
        <v>0</v>
      </c>
      <c r="D47" s="281">
        <f t="shared" ref="D47:E47" si="9">D36-D46</f>
        <v>0</v>
      </c>
      <c r="E47" s="281">
        <f t="shared" si="9"/>
        <v>0</v>
      </c>
      <c r="F47" s="281">
        <f t="shared" ref="F47:G47" si="10">F36-F46</f>
        <v>0</v>
      </c>
      <c r="G47" s="281">
        <f t="shared" si="10"/>
        <v>0</v>
      </c>
      <c r="H47" s="114"/>
    </row>
    <row r="48" spans="1:8" ht="15" thickTop="1" x14ac:dyDescent="0.3">
      <c r="A48" s="306"/>
      <c r="B48" s="20"/>
      <c r="C48" s="283"/>
      <c r="D48" s="283"/>
      <c r="E48" s="283"/>
      <c r="F48" s="283"/>
      <c r="G48" s="283"/>
      <c r="H48" s="114"/>
    </row>
    <row r="49" spans="1:8" ht="15" thickBot="1" x14ac:dyDescent="0.35">
      <c r="A49" s="306"/>
      <c r="B49" s="20" t="s">
        <v>34</v>
      </c>
      <c r="C49" s="284">
        <f>'Balance sheet'!H14-'Efficiencies and sensitivities'!C46</f>
        <v>0</v>
      </c>
      <c r="D49" s="284">
        <f>'Balance sheet'!I14-'Efficiencies and sensitivities'!D46</f>
        <v>0</v>
      </c>
      <c r="E49" s="284">
        <f>'Balance sheet'!J14-'Efficiencies and sensitivities'!E46</f>
        <v>0</v>
      </c>
      <c r="F49" s="284">
        <f>'Balance sheet'!K14-'Efficiencies and sensitivities'!F46</f>
        <v>0</v>
      </c>
      <c r="G49" s="284">
        <f>'Balance sheet'!L14-'Efficiencies and sensitivities'!G46</f>
        <v>0</v>
      </c>
      <c r="H49" s="114"/>
    </row>
    <row r="50" spans="1:8" ht="13.5" thickTop="1" x14ac:dyDescent="0.3">
      <c r="A50" s="307"/>
      <c r="B50" s="150"/>
    </row>
    <row r="51" spans="1:8" ht="18.75" customHeight="1" x14ac:dyDescent="0.3">
      <c r="A51" s="306"/>
      <c r="B51" s="331" t="s">
        <v>35</v>
      </c>
      <c r="C51" s="331"/>
      <c r="D51" s="331"/>
      <c r="E51" s="331"/>
      <c r="F51" s="282"/>
      <c r="G51" s="282"/>
      <c r="H51" s="114"/>
    </row>
    <row r="52" spans="1:8" ht="110.25" customHeight="1" x14ac:dyDescent="0.25">
      <c r="A52" s="306"/>
      <c r="B52" s="332"/>
      <c r="C52" s="333"/>
      <c r="D52" s="333"/>
      <c r="E52" s="333"/>
      <c r="F52" s="333"/>
      <c r="G52" s="334"/>
    </row>
    <row r="53" spans="1:8" x14ac:dyDescent="0.25">
      <c r="A53" s="307"/>
    </row>
    <row r="54" spans="1:8" ht="13" x14ac:dyDescent="0.3">
      <c r="A54" s="306">
        <v>4</v>
      </c>
      <c r="B54" s="276" t="s">
        <v>37</v>
      </c>
      <c r="C54" s="311">
        <v>0</v>
      </c>
      <c r="D54" s="311">
        <v>0</v>
      </c>
      <c r="E54" s="311">
        <v>0</v>
      </c>
      <c r="F54" s="311">
        <v>0</v>
      </c>
      <c r="G54" s="311">
        <v>0</v>
      </c>
      <c r="H54" s="114"/>
    </row>
    <row r="55" spans="1:8" ht="15" thickBot="1" x14ac:dyDescent="0.35">
      <c r="A55" s="306"/>
      <c r="B55" s="20" t="s">
        <v>33</v>
      </c>
      <c r="C55" s="281">
        <f>C36-C54</f>
        <v>0</v>
      </c>
      <c r="D55" s="281">
        <f t="shared" ref="D55:E55" si="11">D36-D54</f>
        <v>0</v>
      </c>
      <c r="E55" s="281">
        <f t="shared" si="11"/>
        <v>0</v>
      </c>
      <c r="F55" s="281">
        <f t="shared" ref="F55:G55" si="12">F36-F54</f>
        <v>0</v>
      </c>
      <c r="G55" s="281">
        <f t="shared" si="12"/>
        <v>0</v>
      </c>
      <c r="H55" s="114"/>
    </row>
    <row r="56" spans="1:8" ht="15" thickTop="1" x14ac:dyDescent="0.3">
      <c r="A56" s="306"/>
      <c r="B56" s="20"/>
      <c r="C56" s="280"/>
      <c r="D56" s="280"/>
      <c r="E56" s="280"/>
      <c r="F56" s="280"/>
      <c r="G56" s="280"/>
      <c r="H56" s="114"/>
    </row>
    <row r="57" spans="1:8" ht="15" thickBot="1" x14ac:dyDescent="0.35">
      <c r="A57" s="306"/>
      <c r="B57" s="20" t="s">
        <v>34</v>
      </c>
      <c r="C57" s="284">
        <f>'Balance sheet'!H14-'Efficiencies and sensitivities'!C55</f>
        <v>0</v>
      </c>
      <c r="D57" s="284">
        <f>'Balance sheet'!I14-'Efficiencies and sensitivities'!D55</f>
        <v>0</v>
      </c>
      <c r="E57" s="284">
        <f>'Balance sheet'!J14-'Efficiencies and sensitivities'!E55</f>
        <v>0</v>
      </c>
      <c r="F57" s="284">
        <f>'Balance sheet'!K14-'Efficiencies and sensitivities'!F55</f>
        <v>0</v>
      </c>
      <c r="G57" s="284">
        <f>'Balance sheet'!L14-'Efficiencies and sensitivities'!G55</f>
        <v>0</v>
      </c>
      <c r="H57" s="114"/>
    </row>
    <row r="58" spans="1:8" ht="15" thickTop="1" x14ac:dyDescent="0.3">
      <c r="A58" s="306"/>
      <c r="B58" s="20"/>
      <c r="C58" s="285"/>
      <c r="D58" s="285"/>
      <c r="E58" s="285"/>
      <c r="F58" s="285"/>
      <c r="G58" s="285"/>
      <c r="H58" s="114"/>
    </row>
    <row r="59" spans="1:8" ht="18" customHeight="1" x14ac:dyDescent="0.3">
      <c r="A59" s="306"/>
      <c r="B59" s="331" t="s">
        <v>38</v>
      </c>
      <c r="C59" s="331"/>
      <c r="D59" s="331"/>
      <c r="E59" s="331"/>
      <c r="F59" s="282"/>
      <c r="G59" s="282"/>
      <c r="H59" s="114"/>
    </row>
    <row r="60" spans="1:8" ht="110.25" customHeight="1" x14ac:dyDescent="0.25">
      <c r="A60" s="306"/>
      <c r="B60" s="332"/>
      <c r="C60" s="333"/>
      <c r="D60" s="333"/>
      <c r="E60" s="333"/>
      <c r="F60" s="333"/>
      <c r="G60" s="334"/>
    </row>
    <row r="61" spans="1:8" x14ac:dyDescent="0.25">
      <c r="A61" s="307"/>
    </row>
    <row r="62" spans="1:8" x14ac:dyDescent="0.25">
      <c r="A62" s="307"/>
    </row>
    <row r="63" spans="1:8" x14ac:dyDescent="0.25">
      <c r="A63" s="307"/>
    </row>
    <row r="64" spans="1:8" x14ac:dyDescent="0.25">
      <c r="A64" s="307"/>
    </row>
    <row r="65" spans="1:1" x14ac:dyDescent="0.25">
      <c r="A65" s="307"/>
    </row>
    <row r="66" spans="1:1" x14ac:dyDescent="0.25">
      <c r="A66" s="307"/>
    </row>
    <row r="67" spans="1:1" x14ac:dyDescent="0.25">
      <c r="A67" s="307"/>
    </row>
    <row r="68" spans="1:1" x14ac:dyDescent="0.25">
      <c r="A68" s="307"/>
    </row>
    <row r="69" spans="1:1" x14ac:dyDescent="0.25">
      <c r="A69" s="307"/>
    </row>
    <row r="70" spans="1:1" x14ac:dyDescent="0.25">
      <c r="A70" s="307"/>
    </row>
    <row r="71" spans="1:1" x14ac:dyDescent="0.25">
      <c r="A71" s="307"/>
    </row>
    <row r="72" spans="1:1" x14ac:dyDescent="0.25">
      <c r="A72" s="307"/>
    </row>
    <row r="73" spans="1:1" x14ac:dyDescent="0.25">
      <c r="A73" s="307"/>
    </row>
    <row r="74" spans="1:1" x14ac:dyDescent="0.25">
      <c r="A74" s="307"/>
    </row>
    <row r="75" spans="1:1" x14ac:dyDescent="0.25">
      <c r="A75" s="307"/>
    </row>
    <row r="76" spans="1:1" x14ac:dyDescent="0.25">
      <c r="A76" s="307"/>
    </row>
    <row r="77" spans="1:1" x14ac:dyDescent="0.25">
      <c r="A77" s="307"/>
    </row>
    <row r="78" spans="1:1" x14ac:dyDescent="0.25">
      <c r="A78" s="307"/>
    </row>
    <row r="79" spans="1:1" x14ac:dyDescent="0.25">
      <c r="A79" s="307"/>
    </row>
    <row r="80" spans="1:1" x14ac:dyDescent="0.25">
      <c r="A80" s="307"/>
    </row>
    <row r="81" spans="1:1" x14ac:dyDescent="0.25">
      <c r="A81" s="307"/>
    </row>
    <row r="82" spans="1:1" x14ac:dyDescent="0.25">
      <c r="A82" s="307"/>
    </row>
    <row r="83" spans="1:1" x14ac:dyDescent="0.25">
      <c r="A83" s="307"/>
    </row>
    <row r="84" spans="1:1" x14ac:dyDescent="0.25">
      <c r="A84" s="307"/>
    </row>
    <row r="85" spans="1:1" x14ac:dyDescent="0.25">
      <c r="A85" s="307"/>
    </row>
    <row r="86" spans="1:1" x14ac:dyDescent="0.25">
      <c r="A86" s="307"/>
    </row>
    <row r="87" spans="1:1" x14ac:dyDescent="0.25">
      <c r="A87" s="307"/>
    </row>
    <row r="88" spans="1:1" x14ac:dyDescent="0.25">
      <c r="A88" s="307"/>
    </row>
    <row r="89" spans="1:1" x14ac:dyDescent="0.25">
      <c r="A89" s="307"/>
    </row>
    <row r="90" spans="1:1" x14ac:dyDescent="0.25">
      <c r="A90" s="307"/>
    </row>
    <row r="91" spans="1:1" x14ac:dyDescent="0.25">
      <c r="A91" s="307"/>
    </row>
    <row r="92" spans="1:1" x14ac:dyDescent="0.25">
      <c r="A92" s="307"/>
    </row>
    <row r="93" spans="1:1" x14ac:dyDescent="0.25">
      <c r="A93" s="307"/>
    </row>
    <row r="94" spans="1:1" x14ac:dyDescent="0.25">
      <c r="A94" s="307"/>
    </row>
    <row r="95" spans="1:1" x14ac:dyDescent="0.25">
      <c r="A95" s="307"/>
    </row>
    <row r="96" spans="1:1" x14ac:dyDescent="0.25">
      <c r="A96" s="307"/>
    </row>
    <row r="97" spans="1:1" x14ac:dyDescent="0.25">
      <c r="A97" s="307"/>
    </row>
    <row r="98" spans="1:1" x14ac:dyDescent="0.25">
      <c r="A98" s="307"/>
    </row>
    <row r="99" spans="1:1" x14ac:dyDescent="0.25">
      <c r="A99" s="307"/>
    </row>
    <row r="100" spans="1:1" x14ac:dyDescent="0.25">
      <c r="A100" s="307"/>
    </row>
    <row r="101" spans="1:1" x14ac:dyDescent="0.25">
      <c r="A101" s="307"/>
    </row>
    <row r="102" spans="1:1" x14ac:dyDescent="0.25">
      <c r="A102" s="307"/>
    </row>
    <row r="103" spans="1:1" x14ac:dyDescent="0.25">
      <c r="A103" s="307"/>
    </row>
    <row r="104" spans="1:1" x14ac:dyDescent="0.25">
      <c r="A104" s="307"/>
    </row>
    <row r="105" spans="1:1" x14ac:dyDescent="0.25">
      <c r="A105" s="307"/>
    </row>
    <row r="106" spans="1:1" x14ac:dyDescent="0.25">
      <c r="A106" s="307"/>
    </row>
    <row r="107" spans="1:1" x14ac:dyDescent="0.25">
      <c r="A107" s="307"/>
    </row>
    <row r="108" spans="1:1" x14ac:dyDescent="0.25">
      <c r="A108" s="307"/>
    </row>
    <row r="109" spans="1:1" x14ac:dyDescent="0.25">
      <c r="A109" s="307"/>
    </row>
    <row r="110" spans="1:1" x14ac:dyDescent="0.25">
      <c r="A110" s="307"/>
    </row>
    <row r="111" spans="1:1" x14ac:dyDescent="0.25">
      <c r="A111" s="307"/>
    </row>
    <row r="112" spans="1:1" x14ac:dyDescent="0.25">
      <c r="A112" s="307"/>
    </row>
    <row r="113" spans="1:1" x14ac:dyDescent="0.25">
      <c r="A113" s="307"/>
    </row>
    <row r="114" spans="1:1" x14ac:dyDescent="0.25">
      <c r="A114" s="307"/>
    </row>
    <row r="115" spans="1:1" x14ac:dyDescent="0.25">
      <c r="A115" s="307"/>
    </row>
    <row r="116" spans="1:1" x14ac:dyDescent="0.25">
      <c r="A116" s="307"/>
    </row>
    <row r="117" spans="1:1" x14ac:dyDescent="0.25">
      <c r="A117" s="307"/>
    </row>
    <row r="118" spans="1:1" x14ac:dyDescent="0.25">
      <c r="A118" s="307"/>
    </row>
    <row r="119" spans="1:1" x14ac:dyDescent="0.25">
      <c r="A119" s="307"/>
    </row>
    <row r="120" spans="1:1" x14ac:dyDescent="0.25">
      <c r="A120" s="307"/>
    </row>
    <row r="121" spans="1:1" x14ac:dyDescent="0.25">
      <c r="A121" s="307"/>
    </row>
    <row r="122" spans="1:1" x14ac:dyDescent="0.25">
      <c r="A122" s="307"/>
    </row>
    <row r="123" spans="1:1" x14ac:dyDescent="0.25">
      <c r="A123" s="307"/>
    </row>
    <row r="124" spans="1:1" x14ac:dyDescent="0.25">
      <c r="A124" s="307"/>
    </row>
    <row r="125" spans="1:1" x14ac:dyDescent="0.25">
      <c r="A125" s="307"/>
    </row>
    <row r="126" spans="1:1" x14ac:dyDescent="0.25">
      <c r="A126" s="307"/>
    </row>
    <row r="127" spans="1:1" x14ac:dyDescent="0.25">
      <c r="A127" s="307"/>
    </row>
    <row r="128" spans="1:1" x14ac:dyDescent="0.25">
      <c r="A128" s="307"/>
    </row>
    <row r="129" spans="1:1" x14ac:dyDescent="0.25">
      <c r="A129" s="307"/>
    </row>
    <row r="130" spans="1:1" x14ac:dyDescent="0.25">
      <c r="A130" s="307"/>
    </row>
    <row r="131" spans="1:1" x14ac:dyDescent="0.25">
      <c r="A131" s="307"/>
    </row>
    <row r="132" spans="1:1" x14ac:dyDescent="0.25">
      <c r="A132" s="307"/>
    </row>
    <row r="133" spans="1:1" x14ac:dyDescent="0.25">
      <c r="A133" s="307"/>
    </row>
    <row r="134" spans="1:1" x14ac:dyDescent="0.25">
      <c r="A134" s="307"/>
    </row>
    <row r="135" spans="1:1" x14ac:dyDescent="0.25">
      <c r="A135" s="307"/>
    </row>
    <row r="136" spans="1:1" x14ac:dyDescent="0.25">
      <c r="A136" s="307"/>
    </row>
    <row r="137" spans="1:1" x14ac:dyDescent="0.25">
      <c r="A137" s="307"/>
    </row>
    <row r="138" spans="1:1" x14ac:dyDescent="0.25">
      <c r="A138" s="307"/>
    </row>
    <row r="139" spans="1:1" x14ac:dyDescent="0.25">
      <c r="A139" s="307"/>
    </row>
    <row r="140" spans="1:1" x14ac:dyDescent="0.25">
      <c r="A140" s="307"/>
    </row>
    <row r="141" spans="1:1" x14ac:dyDescent="0.25">
      <c r="A141" s="307"/>
    </row>
    <row r="142" spans="1:1" x14ac:dyDescent="0.25">
      <c r="A142" s="307"/>
    </row>
    <row r="143" spans="1:1" x14ac:dyDescent="0.25">
      <c r="A143" s="307"/>
    </row>
    <row r="144" spans="1:1" x14ac:dyDescent="0.25">
      <c r="A144" s="307"/>
    </row>
    <row r="145" spans="1:1" x14ac:dyDescent="0.25">
      <c r="A145" s="307"/>
    </row>
    <row r="146" spans="1:1" x14ac:dyDescent="0.25">
      <c r="A146" s="307"/>
    </row>
    <row r="147" spans="1:1" x14ac:dyDescent="0.25">
      <c r="A147" s="307"/>
    </row>
    <row r="148" spans="1:1" x14ac:dyDescent="0.25">
      <c r="A148" s="307"/>
    </row>
    <row r="149" spans="1:1" x14ac:dyDescent="0.25">
      <c r="A149" s="307"/>
    </row>
    <row r="150" spans="1:1" x14ac:dyDescent="0.25">
      <c r="A150" s="307"/>
    </row>
    <row r="151" spans="1:1" x14ac:dyDescent="0.25">
      <c r="A151" s="307"/>
    </row>
    <row r="152" spans="1:1" x14ac:dyDescent="0.25">
      <c r="A152" s="307"/>
    </row>
    <row r="153" spans="1:1" x14ac:dyDescent="0.25">
      <c r="A153" s="307"/>
    </row>
    <row r="154" spans="1:1" x14ac:dyDescent="0.25">
      <c r="A154" s="307"/>
    </row>
    <row r="155" spans="1:1" x14ac:dyDescent="0.25">
      <c r="A155" s="307"/>
    </row>
    <row r="156" spans="1:1" x14ac:dyDescent="0.25">
      <c r="A156" s="307"/>
    </row>
    <row r="157" spans="1:1" x14ac:dyDescent="0.25">
      <c r="A157" s="307"/>
    </row>
    <row r="158" spans="1:1" x14ac:dyDescent="0.25">
      <c r="A158" s="307"/>
    </row>
    <row r="159" spans="1:1" x14ac:dyDescent="0.25">
      <c r="A159" s="307"/>
    </row>
    <row r="160" spans="1:1" x14ac:dyDescent="0.25">
      <c r="A160" s="307"/>
    </row>
    <row r="161" spans="1:1" x14ac:dyDescent="0.25">
      <c r="A161" s="307"/>
    </row>
    <row r="162" spans="1:1" x14ac:dyDescent="0.25">
      <c r="A162" s="307"/>
    </row>
    <row r="163" spans="1:1" x14ac:dyDescent="0.25">
      <c r="A163" s="307"/>
    </row>
    <row r="164" spans="1:1" x14ac:dyDescent="0.25">
      <c r="A164" s="307"/>
    </row>
    <row r="165" spans="1:1" x14ac:dyDescent="0.25">
      <c r="A165" s="307"/>
    </row>
    <row r="166" spans="1:1" x14ac:dyDescent="0.25">
      <c r="A166" s="307"/>
    </row>
    <row r="167" spans="1:1" x14ac:dyDescent="0.25">
      <c r="A167" s="307"/>
    </row>
    <row r="168" spans="1:1" x14ac:dyDescent="0.25">
      <c r="A168" s="307"/>
    </row>
    <row r="169" spans="1:1" x14ac:dyDescent="0.25">
      <c r="A169" s="307"/>
    </row>
    <row r="170" spans="1:1" x14ac:dyDescent="0.25">
      <c r="A170" s="307"/>
    </row>
    <row r="171" spans="1:1" x14ac:dyDescent="0.25">
      <c r="A171" s="307"/>
    </row>
    <row r="172" spans="1:1" x14ac:dyDescent="0.25">
      <c r="A172" s="307"/>
    </row>
    <row r="173" spans="1:1" x14ac:dyDescent="0.25">
      <c r="A173" s="307"/>
    </row>
    <row r="174" spans="1:1" x14ac:dyDescent="0.25">
      <c r="A174" s="307"/>
    </row>
    <row r="175" spans="1:1" x14ac:dyDescent="0.25">
      <c r="A175" s="307"/>
    </row>
    <row r="176" spans="1:1" x14ac:dyDescent="0.25">
      <c r="A176" s="307"/>
    </row>
    <row r="177" spans="1:1" x14ac:dyDescent="0.25">
      <c r="A177" s="307"/>
    </row>
    <row r="178" spans="1:1" x14ac:dyDescent="0.25">
      <c r="A178" s="307"/>
    </row>
    <row r="179" spans="1:1" x14ac:dyDescent="0.25">
      <c r="A179" s="307"/>
    </row>
    <row r="180" spans="1:1" x14ac:dyDescent="0.25">
      <c r="A180" s="307"/>
    </row>
    <row r="181" spans="1:1" x14ac:dyDescent="0.25">
      <c r="A181" s="307"/>
    </row>
    <row r="182" spans="1:1" x14ac:dyDescent="0.25">
      <c r="A182" s="307"/>
    </row>
    <row r="183" spans="1:1" x14ac:dyDescent="0.25">
      <c r="A183" s="307"/>
    </row>
    <row r="184" spans="1:1" x14ac:dyDescent="0.25">
      <c r="A184" s="307"/>
    </row>
    <row r="185" spans="1:1" x14ac:dyDescent="0.25">
      <c r="A185" s="307"/>
    </row>
    <row r="186" spans="1:1" x14ac:dyDescent="0.25">
      <c r="A186" s="307"/>
    </row>
    <row r="187" spans="1:1" x14ac:dyDescent="0.25">
      <c r="A187" s="307"/>
    </row>
    <row r="188" spans="1:1" x14ac:dyDescent="0.25">
      <c r="A188" s="307"/>
    </row>
    <row r="189" spans="1:1" x14ac:dyDescent="0.25">
      <c r="A189" s="307"/>
    </row>
    <row r="190" spans="1:1" x14ac:dyDescent="0.25">
      <c r="A190" s="307"/>
    </row>
    <row r="191" spans="1:1" x14ac:dyDescent="0.25">
      <c r="A191" s="307"/>
    </row>
    <row r="192" spans="1:1" x14ac:dyDescent="0.25">
      <c r="A192" s="307"/>
    </row>
    <row r="193" spans="1:1" x14ac:dyDescent="0.25">
      <c r="A193" s="307"/>
    </row>
    <row r="194" spans="1:1" x14ac:dyDescent="0.25">
      <c r="A194" s="307"/>
    </row>
    <row r="195" spans="1:1" x14ac:dyDescent="0.25">
      <c r="A195" s="307"/>
    </row>
    <row r="196" spans="1:1" x14ac:dyDescent="0.25">
      <c r="A196" s="307"/>
    </row>
    <row r="197" spans="1:1" x14ac:dyDescent="0.25">
      <c r="A197" s="307"/>
    </row>
    <row r="198" spans="1:1" x14ac:dyDescent="0.25">
      <c r="A198" s="307"/>
    </row>
    <row r="199" spans="1:1" x14ac:dyDescent="0.25">
      <c r="A199" s="307"/>
    </row>
    <row r="200" spans="1:1" x14ac:dyDescent="0.25">
      <c r="A200" s="307"/>
    </row>
    <row r="201" spans="1:1" x14ac:dyDescent="0.25">
      <c r="A201" s="307"/>
    </row>
    <row r="202" spans="1:1" x14ac:dyDescent="0.25">
      <c r="A202" s="307"/>
    </row>
    <row r="203" spans="1:1" x14ac:dyDescent="0.25">
      <c r="A203" s="307"/>
    </row>
    <row r="204" spans="1:1" x14ac:dyDescent="0.25">
      <c r="A204" s="307"/>
    </row>
    <row r="205" spans="1:1" x14ac:dyDescent="0.25">
      <c r="A205" s="307"/>
    </row>
    <row r="206" spans="1:1" x14ac:dyDescent="0.25">
      <c r="A206" s="307"/>
    </row>
    <row r="207" spans="1:1" x14ac:dyDescent="0.25">
      <c r="A207" s="307"/>
    </row>
    <row r="208" spans="1:1" x14ac:dyDescent="0.25">
      <c r="A208" s="307"/>
    </row>
    <row r="209" spans="1:1" x14ac:dyDescent="0.25">
      <c r="A209" s="307"/>
    </row>
    <row r="210" spans="1:1" x14ac:dyDescent="0.25">
      <c r="A210" s="307"/>
    </row>
    <row r="211" spans="1:1" x14ac:dyDescent="0.25">
      <c r="A211" s="307"/>
    </row>
    <row r="212" spans="1:1" x14ac:dyDescent="0.25">
      <c r="A212" s="307"/>
    </row>
    <row r="213" spans="1:1" x14ac:dyDescent="0.25">
      <c r="A213" s="307"/>
    </row>
    <row r="214" spans="1:1" x14ac:dyDescent="0.25">
      <c r="A214" s="307"/>
    </row>
    <row r="215" spans="1:1" x14ac:dyDescent="0.25">
      <c r="A215" s="307"/>
    </row>
    <row r="216" spans="1:1" x14ac:dyDescent="0.25">
      <c r="A216" s="307"/>
    </row>
    <row r="217" spans="1:1" x14ac:dyDescent="0.25">
      <c r="A217" s="307"/>
    </row>
    <row r="218" spans="1:1" x14ac:dyDescent="0.25">
      <c r="A218" s="307"/>
    </row>
    <row r="219" spans="1:1" x14ac:dyDescent="0.25">
      <c r="A219" s="307"/>
    </row>
    <row r="220" spans="1:1" x14ac:dyDescent="0.25">
      <c r="A220" s="307"/>
    </row>
    <row r="221" spans="1:1" x14ac:dyDescent="0.25">
      <c r="A221" s="307"/>
    </row>
    <row r="222" spans="1:1" x14ac:dyDescent="0.25">
      <c r="A222" s="307"/>
    </row>
    <row r="223" spans="1:1" x14ac:dyDescent="0.25">
      <c r="A223" s="307"/>
    </row>
    <row r="224" spans="1:1" x14ac:dyDescent="0.25">
      <c r="A224" s="307"/>
    </row>
    <row r="225" spans="1:1" x14ac:dyDescent="0.25">
      <c r="A225" s="307"/>
    </row>
    <row r="226" spans="1:1" x14ac:dyDescent="0.25">
      <c r="A226" s="307"/>
    </row>
    <row r="227" spans="1:1" x14ac:dyDescent="0.25">
      <c r="A227" s="307"/>
    </row>
    <row r="228" spans="1:1" x14ac:dyDescent="0.25">
      <c r="A228" s="307"/>
    </row>
    <row r="229" spans="1:1" x14ac:dyDescent="0.25">
      <c r="A229" s="307"/>
    </row>
    <row r="230" spans="1:1" x14ac:dyDescent="0.25">
      <c r="A230" s="307"/>
    </row>
    <row r="231" spans="1:1" x14ac:dyDescent="0.25">
      <c r="A231" s="307"/>
    </row>
    <row r="232" spans="1:1" x14ac:dyDescent="0.25">
      <c r="A232" s="307"/>
    </row>
    <row r="233" spans="1:1" x14ac:dyDescent="0.25">
      <c r="A233" s="307"/>
    </row>
    <row r="234" spans="1:1" x14ac:dyDescent="0.25">
      <c r="A234" s="307"/>
    </row>
    <row r="235" spans="1:1" x14ac:dyDescent="0.25">
      <c r="A235" s="307"/>
    </row>
    <row r="236" spans="1:1" x14ac:dyDescent="0.25">
      <c r="A236" s="307"/>
    </row>
    <row r="237" spans="1:1" x14ac:dyDescent="0.25">
      <c r="A237" s="307"/>
    </row>
    <row r="238" spans="1:1" x14ac:dyDescent="0.25">
      <c r="A238" s="307"/>
    </row>
    <row r="239" spans="1:1" x14ac:dyDescent="0.25">
      <c r="A239" s="307"/>
    </row>
    <row r="240" spans="1:1" x14ac:dyDescent="0.25">
      <c r="A240" s="307"/>
    </row>
    <row r="241" spans="1:1" x14ac:dyDescent="0.25">
      <c r="A241" s="307"/>
    </row>
    <row r="242" spans="1:1" x14ac:dyDescent="0.25">
      <c r="A242" s="307"/>
    </row>
    <row r="243" spans="1:1" x14ac:dyDescent="0.25">
      <c r="A243" s="307"/>
    </row>
    <row r="244" spans="1:1" x14ac:dyDescent="0.25">
      <c r="A244" s="307"/>
    </row>
    <row r="245" spans="1:1" x14ac:dyDescent="0.25">
      <c r="A245" s="307"/>
    </row>
    <row r="246" spans="1:1" x14ac:dyDescent="0.25">
      <c r="A246" s="307"/>
    </row>
    <row r="247" spans="1:1" x14ac:dyDescent="0.25">
      <c r="A247" s="307"/>
    </row>
    <row r="248" spans="1:1" x14ac:dyDescent="0.25">
      <c r="A248" s="307"/>
    </row>
    <row r="249" spans="1:1" x14ac:dyDescent="0.25">
      <c r="A249" s="307"/>
    </row>
    <row r="250" spans="1:1" x14ac:dyDescent="0.25">
      <c r="A250" s="307"/>
    </row>
    <row r="251" spans="1:1" x14ac:dyDescent="0.25">
      <c r="A251" s="307"/>
    </row>
    <row r="252" spans="1:1" x14ac:dyDescent="0.25">
      <c r="A252" s="307"/>
    </row>
    <row r="253" spans="1:1" x14ac:dyDescent="0.25">
      <c r="A253" s="307"/>
    </row>
    <row r="254" spans="1:1" x14ac:dyDescent="0.25">
      <c r="A254" s="307"/>
    </row>
    <row r="255" spans="1:1" x14ac:dyDescent="0.25">
      <c r="A255" s="307"/>
    </row>
    <row r="256" spans="1:1" x14ac:dyDescent="0.25">
      <c r="A256" s="307"/>
    </row>
    <row r="257" spans="1:1" x14ac:dyDescent="0.25">
      <c r="A257" s="307"/>
    </row>
    <row r="258" spans="1:1" x14ac:dyDescent="0.25">
      <c r="A258" s="307"/>
    </row>
    <row r="259" spans="1:1" x14ac:dyDescent="0.25">
      <c r="A259" s="307"/>
    </row>
  </sheetData>
  <mergeCells count="6">
    <mergeCell ref="B43:E43"/>
    <mergeCell ref="B51:E51"/>
    <mergeCell ref="B59:E59"/>
    <mergeCell ref="B60:G60"/>
    <mergeCell ref="B52:G52"/>
    <mergeCell ref="B44:G44"/>
  </mergeCells>
  <pageMargins left="0.55118110236220474" right="0.74803149606299213" top="0.98425196850393704" bottom="0.98425196850393704" header="0.51181102362204722" footer="0.51181102362204722"/>
  <pageSetup paperSize="9" scale="73" fitToHeight="4" orientation="landscape" r:id="rId1"/>
  <headerFooter alignWithMargins="0"/>
  <ignoredErrors>
    <ignoredError sqref="C38:E38" unlockedFormula="1"/>
    <ignoredError sqref="C32:G32 C11 D11:G1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7"/>
  <sheetViews>
    <sheetView zoomScaleNormal="100" workbookViewId="0">
      <selection activeCell="B10" sqref="B10"/>
    </sheetView>
  </sheetViews>
  <sheetFormatPr defaultColWidth="9.26953125" defaultRowHeight="12.5" x14ac:dyDescent="0.25"/>
  <cols>
    <col min="2" max="2" width="41.26953125" customWidth="1"/>
    <col min="3" max="5" width="14.54296875" customWidth="1"/>
    <col min="6" max="6" width="16.7265625" customWidth="1"/>
    <col min="7" max="10" width="33.26953125" customWidth="1"/>
  </cols>
  <sheetData>
    <row r="1" spans="1:10" ht="15.5" x14ac:dyDescent="0.3">
      <c r="A1" s="335" t="s">
        <v>39</v>
      </c>
      <c r="B1" s="336"/>
      <c r="C1" s="185" t="s">
        <v>40</v>
      </c>
      <c r="D1" s="185" t="s">
        <v>41</v>
      </c>
      <c r="E1" s="185" t="s">
        <v>42</v>
      </c>
      <c r="F1" s="185" t="s">
        <v>43</v>
      </c>
      <c r="G1" s="185" t="s">
        <v>40</v>
      </c>
      <c r="H1" s="185" t="s">
        <v>41</v>
      </c>
      <c r="I1" s="185" t="s">
        <v>42</v>
      </c>
      <c r="J1" s="185" t="s">
        <v>43</v>
      </c>
    </row>
    <row r="2" spans="1:10" ht="15.5" x14ac:dyDescent="0.3">
      <c r="A2" s="335" t="s">
        <v>44</v>
      </c>
      <c r="B2" s="336" t="s">
        <v>44</v>
      </c>
      <c r="C2" s="186" t="s">
        <v>16</v>
      </c>
      <c r="D2" s="186" t="s">
        <v>16</v>
      </c>
      <c r="E2" s="186" t="s">
        <v>16</v>
      </c>
      <c r="F2" s="186" t="s">
        <v>16</v>
      </c>
      <c r="G2" s="185" t="s">
        <v>45</v>
      </c>
      <c r="H2" s="185" t="s">
        <v>45</v>
      </c>
      <c r="I2" s="185" t="s">
        <v>45</v>
      </c>
      <c r="J2" s="185" t="s">
        <v>45</v>
      </c>
    </row>
    <row r="3" spans="1:10" ht="15.5" x14ac:dyDescent="0.25">
      <c r="A3" s="187" t="s">
        <v>46</v>
      </c>
      <c r="B3" s="325"/>
      <c r="C3" s="99"/>
      <c r="D3" s="99"/>
      <c r="E3" s="99"/>
      <c r="F3" s="99"/>
      <c r="G3" s="99"/>
      <c r="H3" s="99"/>
      <c r="I3" s="99"/>
      <c r="J3" s="99"/>
    </row>
    <row r="4" spans="1:10" ht="15.5" x14ac:dyDescent="0.25">
      <c r="A4" s="189" t="s">
        <v>47</v>
      </c>
      <c r="B4" s="325"/>
      <c r="C4" s="99"/>
      <c r="D4" s="99"/>
      <c r="E4" s="99"/>
      <c r="F4" s="99"/>
      <c r="G4" s="99"/>
      <c r="H4" s="99"/>
      <c r="I4" s="99"/>
      <c r="J4" s="99"/>
    </row>
    <row r="5" spans="1:10" ht="15.5" x14ac:dyDescent="0.25">
      <c r="A5" s="189" t="s">
        <v>48</v>
      </c>
      <c r="B5" s="326"/>
      <c r="C5" s="99"/>
      <c r="D5" s="99"/>
      <c r="E5" s="99"/>
      <c r="F5" s="99"/>
      <c r="G5" s="99"/>
      <c r="H5" s="99"/>
      <c r="I5" s="99"/>
      <c r="J5" s="99"/>
    </row>
    <row r="6" spans="1:10" ht="15.5" x14ac:dyDescent="0.25">
      <c r="A6" s="190" t="s">
        <v>48</v>
      </c>
      <c r="B6" s="327"/>
      <c r="C6" s="99"/>
      <c r="D6" s="99"/>
      <c r="E6" s="99"/>
      <c r="F6" s="99"/>
      <c r="G6" s="99"/>
      <c r="H6" s="99"/>
      <c r="I6" s="99"/>
      <c r="J6" s="99"/>
    </row>
    <row r="7" spans="1:10" x14ac:dyDescent="0.25">
      <c r="B7" s="188" t="s">
        <v>19</v>
      </c>
      <c r="C7" s="269">
        <f>SUM(C3:C6)</f>
        <v>0</v>
      </c>
      <c r="D7" s="269">
        <f>SUM(D3:D6)</f>
        <v>0</v>
      </c>
      <c r="E7" s="269">
        <f>SUM(E3:E6)</f>
        <v>0</v>
      </c>
      <c r="F7" s="269">
        <f>SUM(F3:F6)</f>
        <v>0</v>
      </c>
    </row>
  </sheetData>
  <mergeCells count="2">
    <mergeCell ref="A1:B1"/>
    <mergeCell ref="A2:B2"/>
  </mergeCells>
  <pageMargins left="0.70866141732283472" right="0.70866141732283472" top="0.74803149606299213" bottom="0.74803149606299213" header="0.31496062992125984" footer="0.31496062992125984"/>
  <pageSetup paperSize="9" scale="45" orientation="landscape" r:id="rId1"/>
  <ignoredErrors>
    <ignoredError sqref="D2:F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C78"/>
  <sheetViews>
    <sheetView topLeftCell="A26" zoomScaleNormal="100" workbookViewId="0">
      <selection activeCell="K33" sqref="K33"/>
    </sheetView>
  </sheetViews>
  <sheetFormatPr defaultColWidth="9.26953125" defaultRowHeight="12.5" x14ac:dyDescent="0.25"/>
  <cols>
    <col min="1" max="1" width="9.26953125" style="1"/>
    <col min="2" max="2" width="63.7265625" style="1" customWidth="1"/>
    <col min="3" max="3" width="3.54296875" style="1" customWidth="1"/>
    <col min="4" max="4" width="8.7265625" style="1" customWidth="1"/>
    <col min="5" max="5" width="3.26953125" style="1" customWidth="1"/>
    <col min="6" max="6" width="8.7265625" style="1" customWidth="1"/>
    <col min="7" max="7" width="9.54296875" style="1" customWidth="1"/>
    <col min="8" max="11" width="9.26953125" style="1"/>
    <col min="12" max="12" width="5.26953125" style="1" customWidth="1"/>
    <col min="13" max="13" width="10" style="1" customWidth="1"/>
    <col min="14" max="14" width="11" style="1" customWidth="1"/>
    <col min="15" max="18" width="10.7265625" style="1" customWidth="1"/>
    <col min="19" max="19" width="71" style="1" customWidth="1"/>
    <col min="20" max="16384" width="9.26953125" style="1"/>
  </cols>
  <sheetData>
    <row r="1" spans="2:29" ht="14.5" x14ac:dyDescent="0.35">
      <c r="B1" s="28">
        <f>Declaration!C3</f>
        <v>0</v>
      </c>
      <c r="C1" s="28"/>
      <c r="D1" s="25"/>
      <c r="F1" s="25"/>
      <c r="G1" s="25"/>
      <c r="H1" s="25"/>
      <c r="I1" s="25"/>
      <c r="J1" s="25"/>
      <c r="K1" s="25"/>
      <c r="L1" s="25"/>
      <c r="M1" s="25"/>
      <c r="N1" s="29"/>
      <c r="O1" s="25"/>
      <c r="P1" s="25"/>
      <c r="Q1" s="25"/>
      <c r="R1" s="25"/>
      <c r="S1" s="25"/>
      <c r="T1" s="5"/>
      <c r="U1" s="5"/>
      <c r="V1" s="5"/>
      <c r="W1" s="5"/>
      <c r="X1" s="5"/>
      <c r="Y1" s="5"/>
      <c r="Z1" s="5"/>
      <c r="AA1" s="5"/>
      <c r="AB1" s="5"/>
      <c r="AC1" s="6"/>
    </row>
    <row r="2" spans="2:29" ht="14.5" x14ac:dyDescent="0.35">
      <c r="B2" s="28"/>
      <c r="C2" s="28"/>
      <c r="D2" s="27"/>
      <c r="F2" s="25"/>
      <c r="G2" s="25"/>
      <c r="H2" s="25"/>
      <c r="I2" s="25"/>
      <c r="J2" s="25"/>
      <c r="K2" s="25"/>
      <c r="L2" s="25"/>
      <c r="M2" s="25"/>
      <c r="N2" s="29"/>
      <c r="O2" s="25"/>
      <c r="P2" s="25"/>
      <c r="Q2" s="25"/>
      <c r="R2" s="25"/>
      <c r="S2" s="24"/>
      <c r="T2" s="5"/>
      <c r="U2" s="5"/>
      <c r="V2" s="5"/>
      <c r="W2" s="5"/>
      <c r="X2" s="5"/>
      <c r="Y2" s="5"/>
      <c r="Z2" s="5"/>
      <c r="AA2" s="5"/>
      <c r="AB2" s="5"/>
      <c r="AC2" s="6"/>
    </row>
    <row r="3" spans="2:29" ht="67.5" customHeight="1" x14ac:dyDescent="0.35">
      <c r="B3" s="24" t="s">
        <v>49</v>
      </c>
      <c r="C3" s="24"/>
      <c r="D3" s="30" t="s">
        <v>50</v>
      </c>
      <c r="F3" s="30" t="s">
        <v>51</v>
      </c>
      <c r="G3" s="30" t="s">
        <v>52</v>
      </c>
      <c r="H3" s="30" t="s">
        <v>53</v>
      </c>
      <c r="I3" s="30" t="s">
        <v>54</v>
      </c>
      <c r="J3" s="30" t="s">
        <v>55</v>
      </c>
      <c r="K3" s="30" t="s">
        <v>56</v>
      </c>
      <c r="L3" s="31"/>
      <c r="M3" s="30" t="s">
        <v>57</v>
      </c>
      <c r="N3" s="30" t="s">
        <v>58</v>
      </c>
      <c r="O3" s="30" t="s">
        <v>59</v>
      </c>
      <c r="P3" s="30" t="s">
        <v>60</v>
      </c>
      <c r="Q3" s="30" t="s">
        <v>61</v>
      </c>
      <c r="R3" s="30" t="s">
        <v>62</v>
      </c>
      <c r="S3" s="30" t="s">
        <v>63</v>
      </c>
      <c r="T3" s="30"/>
      <c r="U3" s="30"/>
      <c r="V3" s="5"/>
      <c r="W3" s="5"/>
      <c r="X3" s="5"/>
      <c r="Y3" s="3"/>
      <c r="Z3" s="5"/>
      <c r="AA3" s="3"/>
      <c r="AB3" s="2"/>
      <c r="AC3" s="3"/>
    </row>
    <row r="4" spans="2:29" ht="14.5" x14ac:dyDescent="0.35">
      <c r="B4" s="25"/>
      <c r="C4" s="25"/>
      <c r="D4" s="32" t="s">
        <v>16</v>
      </c>
      <c r="F4" s="32" t="s">
        <v>16</v>
      </c>
      <c r="G4" s="32" t="s">
        <v>16</v>
      </c>
      <c r="H4" s="32" t="s">
        <v>16</v>
      </c>
      <c r="I4" s="32" t="s">
        <v>16</v>
      </c>
      <c r="J4" s="32" t="s">
        <v>16</v>
      </c>
      <c r="K4" s="32" t="s">
        <v>16</v>
      </c>
      <c r="L4" s="25"/>
      <c r="M4" s="33" t="s">
        <v>64</v>
      </c>
      <c r="N4" s="33" t="s">
        <v>64</v>
      </c>
      <c r="O4" s="33" t="s">
        <v>64</v>
      </c>
      <c r="P4" s="33" t="s">
        <v>64</v>
      </c>
      <c r="Q4" s="33" t="s">
        <v>64</v>
      </c>
      <c r="R4" s="33" t="s">
        <v>64</v>
      </c>
      <c r="S4" s="314"/>
      <c r="T4" s="101"/>
      <c r="U4" s="101"/>
    </row>
    <row r="5" spans="2:29" ht="14.5" x14ac:dyDescent="0.35">
      <c r="B5" s="24" t="s">
        <v>65</v>
      </c>
      <c r="C5" s="24"/>
      <c r="D5" s="25"/>
      <c r="F5" s="25"/>
      <c r="G5" s="25"/>
      <c r="H5" s="25"/>
      <c r="I5" s="25"/>
      <c r="J5" s="25"/>
      <c r="K5" s="25"/>
      <c r="L5" s="25"/>
      <c r="M5" s="25"/>
      <c r="N5" s="25"/>
      <c r="O5" s="25"/>
      <c r="P5" s="25"/>
      <c r="Q5" s="25"/>
      <c r="R5" s="25"/>
      <c r="S5" s="314"/>
      <c r="T5" s="101"/>
      <c r="U5" s="101"/>
    </row>
    <row r="6" spans="2:29" ht="14.5" x14ac:dyDescent="0.35">
      <c r="D6" s="25"/>
      <c r="F6" s="25"/>
      <c r="G6" s="25"/>
      <c r="H6" s="25"/>
      <c r="I6" s="25"/>
      <c r="J6" s="25"/>
      <c r="K6" s="25"/>
      <c r="L6" s="25"/>
      <c r="M6" s="25"/>
      <c r="N6" s="25"/>
      <c r="O6" s="25"/>
      <c r="P6" s="25"/>
      <c r="Q6" s="25"/>
      <c r="R6" s="25"/>
      <c r="S6" s="315"/>
      <c r="T6" s="101"/>
      <c r="U6" s="101"/>
    </row>
    <row r="7" spans="2:29" ht="14.5" x14ac:dyDescent="0.35">
      <c r="B7" s="34" t="s">
        <v>66</v>
      </c>
      <c r="C7" s="34"/>
      <c r="D7" s="155">
        <f>Income!E14</f>
        <v>0</v>
      </c>
      <c r="F7" s="155">
        <f>Income!G14</f>
        <v>0</v>
      </c>
      <c r="G7" s="155">
        <f>Income!H14</f>
        <v>0</v>
      </c>
      <c r="H7" s="98">
        <v>0</v>
      </c>
      <c r="I7" s="98">
        <v>0</v>
      </c>
      <c r="J7" s="98">
        <v>0</v>
      </c>
      <c r="K7" s="98">
        <v>0</v>
      </c>
      <c r="L7" s="25"/>
      <c r="M7" s="35" t="str">
        <f t="shared" ref="M7:M14" si="0">IF(D7=0,"",(F7-D7)/D7)</f>
        <v/>
      </c>
      <c r="N7" s="35" t="str">
        <f t="shared" ref="N7:N14" si="1">IF(F7=0,"",(G7-F7)/F7)</f>
        <v/>
      </c>
      <c r="O7" s="35" t="str">
        <f t="shared" ref="O7:O14" si="2">IF(G7=0,"",(H7-G7)/G7)</f>
        <v/>
      </c>
      <c r="P7" s="35" t="str">
        <f t="shared" ref="P7:P14" si="3">IF(H7=0,"",(I7-H7)/H7)</f>
        <v/>
      </c>
      <c r="Q7" s="35" t="str">
        <f t="shared" ref="Q7:Q14" si="4">IF(I7=0,"",(J7-I7)/I7)</f>
        <v/>
      </c>
      <c r="R7" s="35" t="str">
        <f t="shared" ref="R7:R14" si="5">IF(J7=0,"",(K7-J7)/J7)</f>
        <v/>
      </c>
      <c r="S7" s="316"/>
      <c r="T7" s="100"/>
      <c r="U7" s="100"/>
    </row>
    <row r="8" spans="2:29" ht="14.5" x14ac:dyDescent="0.35">
      <c r="B8" s="34" t="s">
        <v>67</v>
      </c>
      <c r="C8" s="34"/>
      <c r="D8" s="155">
        <f>Income!E25</f>
        <v>0</v>
      </c>
      <c r="F8" s="155">
        <f>Income!G25</f>
        <v>0</v>
      </c>
      <c r="G8" s="155">
        <f>Income!H25</f>
        <v>0</v>
      </c>
      <c r="H8" s="98">
        <v>0</v>
      </c>
      <c r="I8" s="98">
        <v>0</v>
      </c>
      <c r="J8" s="98">
        <v>0</v>
      </c>
      <c r="K8" s="98">
        <v>0</v>
      </c>
      <c r="L8" s="25"/>
      <c r="M8" s="35" t="str">
        <f t="shared" si="0"/>
        <v/>
      </c>
      <c r="N8" s="35" t="str">
        <f t="shared" si="1"/>
        <v/>
      </c>
      <c r="O8" s="35" t="str">
        <f t="shared" si="2"/>
        <v/>
      </c>
      <c r="P8" s="35" t="str">
        <f t="shared" si="3"/>
        <v/>
      </c>
      <c r="Q8" s="35" t="str">
        <f t="shared" si="4"/>
        <v/>
      </c>
      <c r="R8" s="35" t="str">
        <f t="shared" si="5"/>
        <v/>
      </c>
      <c r="S8" s="316"/>
      <c r="T8" s="100"/>
      <c r="U8" s="100"/>
    </row>
    <row r="9" spans="2:29" ht="14.5" x14ac:dyDescent="0.35">
      <c r="B9" s="34" t="s">
        <v>68</v>
      </c>
      <c r="C9" s="34"/>
      <c r="D9" s="155">
        <f>Income!E29</f>
        <v>0</v>
      </c>
      <c r="F9" s="155">
        <f>Income!G29</f>
        <v>0</v>
      </c>
      <c r="G9" s="155">
        <f>Income!H29</f>
        <v>0</v>
      </c>
      <c r="H9" s="98">
        <v>0</v>
      </c>
      <c r="I9" s="98">
        <v>0</v>
      </c>
      <c r="J9" s="98">
        <v>0</v>
      </c>
      <c r="K9" s="98">
        <v>0</v>
      </c>
      <c r="L9" s="25"/>
      <c r="M9" s="35" t="str">
        <f t="shared" si="0"/>
        <v/>
      </c>
      <c r="N9" s="35" t="str">
        <f t="shared" si="1"/>
        <v/>
      </c>
      <c r="O9" s="35" t="str">
        <f t="shared" si="2"/>
        <v/>
      </c>
      <c r="P9" s="35" t="str">
        <f t="shared" si="3"/>
        <v/>
      </c>
      <c r="Q9" s="35" t="str">
        <f t="shared" si="4"/>
        <v/>
      </c>
      <c r="R9" s="35" t="str">
        <f t="shared" si="5"/>
        <v/>
      </c>
      <c r="S9" s="316"/>
      <c r="T9" s="100"/>
      <c r="U9" s="100"/>
    </row>
    <row r="10" spans="2:29" ht="14.5" x14ac:dyDescent="0.35">
      <c r="B10" s="34" t="s">
        <v>69</v>
      </c>
      <c r="C10" s="34"/>
      <c r="D10" s="155">
        <f>Income!E43</f>
        <v>0</v>
      </c>
      <c r="F10" s="155">
        <f>Income!G43</f>
        <v>0</v>
      </c>
      <c r="G10" s="155">
        <f>Income!H43</f>
        <v>0</v>
      </c>
      <c r="H10" s="98">
        <v>0</v>
      </c>
      <c r="I10" s="98">
        <v>0</v>
      </c>
      <c r="J10" s="98">
        <v>0</v>
      </c>
      <c r="K10" s="98">
        <v>0</v>
      </c>
      <c r="L10" s="25"/>
      <c r="M10" s="35" t="str">
        <f t="shared" si="0"/>
        <v/>
      </c>
      <c r="N10" s="35" t="str">
        <f t="shared" si="1"/>
        <v/>
      </c>
      <c r="O10" s="35" t="str">
        <f t="shared" si="2"/>
        <v/>
      </c>
      <c r="P10" s="35" t="str">
        <f t="shared" si="3"/>
        <v/>
      </c>
      <c r="Q10" s="35" t="str">
        <f t="shared" si="4"/>
        <v/>
      </c>
      <c r="R10" s="35" t="str">
        <f t="shared" si="5"/>
        <v/>
      </c>
      <c r="S10" s="316"/>
      <c r="T10" s="100"/>
      <c r="U10" s="100"/>
    </row>
    <row r="11" spans="2:29" ht="14.5" x14ac:dyDescent="0.35">
      <c r="B11" s="34" t="s">
        <v>70</v>
      </c>
      <c r="C11" s="34"/>
      <c r="D11" s="149">
        <f>Income!E51</f>
        <v>0</v>
      </c>
      <c r="F11" s="149">
        <f>Income!G51</f>
        <v>0</v>
      </c>
      <c r="G11" s="149">
        <f>Income!H51</f>
        <v>0</v>
      </c>
      <c r="H11" s="99">
        <v>0</v>
      </c>
      <c r="I11" s="99">
        <v>0</v>
      </c>
      <c r="J11" s="99">
        <v>0</v>
      </c>
      <c r="K11" s="99">
        <v>0</v>
      </c>
      <c r="L11" s="25"/>
      <c r="M11" s="35" t="str">
        <f t="shared" si="0"/>
        <v/>
      </c>
      <c r="N11" s="35" t="str">
        <f t="shared" si="1"/>
        <v/>
      </c>
      <c r="O11" s="35" t="str">
        <f t="shared" si="2"/>
        <v/>
      </c>
      <c r="P11" s="35" t="str">
        <f t="shared" si="3"/>
        <v/>
      </c>
      <c r="Q11" s="35" t="str">
        <f t="shared" si="4"/>
        <v/>
      </c>
      <c r="R11" s="35" t="str">
        <f t="shared" si="5"/>
        <v/>
      </c>
      <c r="S11" s="316"/>
      <c r="T11" s="100"/>
      <c r="U11" s="100"/>
    </row>
    <row r="12" spans="2:29" ht="14.5" x14ac:dyDescent="0.35">
      <c r="B12" s="36" t="s">
        <v>71</v>
      </c>
      <c r="C12" s="36"/>
      <c r="D12" s="251">
        <f>SUM(D7:D11)</f>
        <v>0</v>
      </c>
      <c r="F12" s="251">
        <f>SUM(F7:F11)</f>
        <v>0</v>
      </c>
      <c r="G12" s="251">
        <f>SUM(G7:G11)</f>
        <v>0</v>
      </c>
      <c r="H12" s="60">
        <f>SUM(H7:H11)</f>
        <v>0</v>
      </c>
      <c r="I12" s="60">
        <f>SUM(I7:I11)</f>
        <v>0</v>
      </c>
      <c r="J12" s="60">
        <f t="shared" ref="J12:K12" si="6">SUM(J7:J11)</f>
        <v>0</v>
      </c>
      <c r="K12" s="60">
        <f t="shared" si="6"/>
        <v>0</v>
      </c>
      <c r="L12" s="25"/>
      <c r="M12" s="35" t="str">
        <f t="shared" si="0"/>
        <v/>
      </c>
      <c r="N12" s="35" t="str">
        <f t="shared" si="1"/>
        <v/>
      </c>
      <c r="O12" s="35" t="str">
        <f t="shared" si="2"/>
        <v/>
      </c>
      <c r="P12" s="35" t="str">
        <f t="shared" si="3"/>
        <v/>
      </c>
      <c r="Q12" s="35" t="str">
        <f t="shared" si="4"/>
        <v/>
      </c>
      <c r="R12" s="35" t="str">
        <f t="shared" si="5"/>
        <v/>
      </c>
      <c r="S12" s="316"/>
      <c r="T12" s="100"/>
      <c r="U12" s="100"/>
    </row>
    <row r="13" spans="2:29" ht="15" thickBot="1" x14ac:dyDescent="0.4">
      <c r="B13" s="34" t="s">
        <v>72</v>
      </c>
      <c r="C13" s="34"/>
      <c r="D13" s="149">
        <f>Income!E57</f>
        <v>0</v>
      </c>
      <c r="F13" s="149">
        <f>Income!G57</f>
        <v>0</v>
      </c>
      <c r="G13" s="149">
        <f>Income!H57</f>
        <v>0</v>
      </c>
      <c r="H13" s="99">
        <v>0</v>
      </c>
      <c r="I13" s="99">
        <v>0</v>
      </c>
      <c r="J13" s="99">
        <v>0</v>
      </c>
      <c r="K13" s="99">
        <v>0</v>
      </c>
      <c r="L13" s="25"/>
      <c r="M13" s="35" t="str">
        <f t="shared" si="0"/>
        <v/>
      </c>
      <c r="N13" s="35" t="str">
        <f t="shared" si="1"/>
        <v/>
      </c>
      <c r="O13" s="35" t="str">
        <f t="shared" si="2"/>
        <v/>
      </c>
      <c r="P13" s="35" t="str">
        <f t="shared" si="3"/>
        <v/>
      </c>
      <c r="Q13" s="35" t="str">
        <f t="shared" si="4"/>
        <v/>
      </c>
      <c r="R13" s="35" t="str">
        <f t="shared" si="5"/>
        <v/>
      </c>
      <c r="S13" s="316"/>
      <c r="T13" s="100"/>
      <c r="U13" s="100"/>
    </row>
    <row r="14" spans="2:29" ht="15" thickBot="1" x14ac:dyDescent="0.4">
      <c r="B14" s="36" t="s">
        <v>73</v>
      </c>
      <c r="C14" s="36"/>
      <c r="D14" s="59">
        <f>D12+D13</f>
        <v>0</v>
      </c>
      <c r="F14" s="59">
        <f>F12+F13</f>
        <v>0</v>
      </c>
      <c r="G14" s="59">
        <f t="shared" ref="G14:I14" si="7">G12+G13</f>
        <v>0</v>
      </c>
      <c r="H14" s="59">
        <f t="shared" si="7"/>
        <v>0</v>
      </c>
      <c r="I14" s="59">
        <f t="shared" si="7"/>
        <v>0</v>
      </c>
      <c r="J14" s="59">
        <f t="shared" ref="J14:K14" si="8">J12+J13</f>
        <v>0</v>
      </c>
      <c r="K14" s="59">
        <f t="shared" si="8"/>
        <v>0</v>
      </c>
      <c r="L14" s="24"/>
      <c r="M14" s="35" t="str">
        <f t="shared" si="0"/>
        <v/>
      </c>
      <c r="N14" s="35" t="str">
        <f t="shared" si="1"/>
        <v/>
      </c>
      <c r="O14" s="35" t="str">
        <f t="shared" si="2"/>
        <v/>
      </c>
      <c r="P14" s="35" t="str">
        <f t="shared" si="3"/>
        <v/>
      </c>
      <c r="Q14" s="35" t="str">
        <f t="shared" si="4"/>
        <v/>
      </c>
      <c r="R14" s="35" t="str">
        <f t="shared" si="5"/>
        <v/>
      </c>
      <c r="S14" s="316"/>
      <c r="T14" s="100"/>
      <c r="U14" s="100"/>
    </row>
    <row r="15" spans="2:29" ht="14.5" x14ac:dyDescent="0.35">
      <c r="B15" s="34"/>
      <c r="C15" s="34"/>
      <c r="D15" s="61"/>
      <c r="F15" s="61"/>
      <c r="G15" s="61"/>
      <c r="H15" s="62"/>
      <c r="I15" s="62"/>
      <c r="J15" s="62"/>
      <c r="K15" s="62"/>
      <c r="L15" s="25"/>
      <c r="M15" s="35"/>
      <c r="N15" s="35"/>
      <c r="O15" s="35"/>
      <c r="P15" s="35"/>
      <c r="Q15" s="35"/>
      <c r="R15" s="35"/>
      <c r="S15" s="316"/>
      <c r="T15" s="100"/>
      <c r="U15" s="100"/>
    </row>
    <row r="16" spans="2:29" ht="14.5" x14ac:dyDescent="0.35">
      <c r="B16" s="36" t="s">
        <v>74</v>
      </c>
      <c r="C16" s="36"/>
      <c r="D16" s="58"/>
      <c r="F16" s="58"/>
      <c r="G16" s="58"/>
      <c r="H16" s="58"/>
      <c r="I16" s="58"/>
      <c r="J16" s="58"/>
      <c r="K16" s="58"/>
      <c r="L16" s="25"/>
      <c r="M16" s="35"/>
      <c r="N16" s="35"/>
      <c r="O16" s="35"/>
      <c r="P16" s="35"/>
      <c r="Q16" s="35"/>
      <c r="R16" s="35"/>
      <c r="S16" s="316"/>
      <c r="T16" s="100"/>
      <c r="U16" s="100"/>
    </row>
    <row r="17" spans="2:21" ht="14.5" x14ac:dyDescent="0.35">
      <c r="B17" s="34"/>
      <c r="C17" s="34"/>
      <c r="D17" s="58"/>
      <c r="F17" s="58"/>
      <c r="G17" s="58"/>
      <c r="H17" s="58"/>
      <c r="I17" s="58"/>
      <c r="J17" s="58"/>
      <c r="K17" s="58"/>
      <c r="L17" s="25"/>
      <c r="M17" s="35"/>
      <c r="N17" s="35"/>
      <c r="O17" s="35"/>
      <c r="P17" s="35"/>
      <c r="Q17" s="35"/>
      <c r="R17" s="35"/>
      <c r="S17" s="316"/>
      <c r="T17" s="100"/>
      <c r="U17" s="100"/>
    </row>
    <row r="18" spans="2:21" ht="14.5" x14ac:dyDescent="0.35">
      <c r="B18" s="34" t="s">
        <v>75</v>
      </c>
      <c r="C18" s="34"/>
      <c r="D18" s="149">
        <f>Expenditure!E16</f>
        <v>0</v>
      </c>
      <c r="F18" s="149">
        <f>Expenditure!G16</f>
        <v>0</v>
      </c>
      <c r="G18" s="149">
        <f>Expenditure!H16</f>
        <v>0</v>
      </c>
      <c r="H18" s="99">
        <v>0</v>
      </c>
      <c r="I18" s="99">
        <v>0</v>
      </c>
      <c r="J18" s="99">
        <v>0</v>
      </c>
      <c r="K18" s="99">
        <v>0</v>
      </c>
      <c r="L18" s="25"/>
      <c r="M18" s="35" t="str">
        <f t="shared" ref="M18:M24" si="9">IF(D18=0,"",(F18-D18)/D18)</f>
        <v/>
      </c>
      <c r="N18" s="35" t="str">
        <f t="shared" ref="N18:P24" si="10">IF(F18=0,"",(G18-F18)/F18)</f>
        <v/>
      </c>
      <c r="O18" s="35" t="str">
        <f t="shared" si="10"/>
        <v/>
      </c>
      <c r="P18" s="35" t="str">
        <f t="shared" si="10"/>
        <v/>
      </c>
      <c r="Q18" s="35" t="str">
        <f t="shared" ref="Q18:Q24" si="11">IF(I18=0,"",(J18-I18)/I18)</f>
        <v/>
      </c>
      <c r="R18" s="35" t="str">
        <f t="shared" ref="R18:R24" si="12">IF(J18=0,"",(K18-J18)/J18)</f>
        <v/>
      </c>
      <c r="S18" s="316"/>
      <c r="T18" s="100"/>
      <c r="U18" s="100"/>
    </row>
    <row r="19" spans="2:21" ht="14.5" x14ac:dyDescent="0.35">
      <c r="B19" s="34" t="s">
        <v>76</v>
      </c>
      <c r="C19" s="34"/>
      <c r="D19" s="149">
        <f>Expenditure!E18</f>
        <v>0</v>
      </c>
      <c r="F19" s="149">
        <f>Expenditure!G18</f>
        <v>0</v>
      </c>
      <c r="G19" s="149">
        <f>Expenditure!H18</f>
        <v>0</v>
      </c>
      <c r="H19" s="99">
        <v>0</v>
      </c>
      <c r="I19" s="99">
        <v>0</v>
      </c>
      <c r="J19" s="99">
        <v>0</v>
      </c>
      <c r="K19" s="99">
        <v>0</v>
      </c>
      <c r="L19" s="25"/>
      <c r="M19" s="35" t="str">
        <f t="shared" si="9"/>
        <v/>
      </c>
      <c r="N19" s="35" t="str">
        <f t="shared" si="10"/>
        <v/>
      </c>
      <c r="O19" s="35" t="str">
        <f t="shared" si="10"/>
        <v/>
      </c>
      <c r="P19" s="35" t="str">
        <f t="shared" si="10"/>
        <v/>
      </c>
      <c r="Q19" s="35" t="str">
        <f t="shared" si="11"/>
        <v/>
      </c>
      <c r="R19" s="35" t="str">
        <f t="shared" si="12"/>
        <v/>
      </c>
      <c r="S19" s="316"/>
      <c r="T19" s="100"/>
      <c r="U19" s="100"/>
    </row>
    <row r="20" spans="2:21" ht="14.5" x14ac:dyDescent="0.35">
      <c r="B20" s="34" t="s">
        <v>77</v>
      </c>
      <c r="C20" s="34"/>
      <c r="D20" s="149">
        <f>Expenditure!E33</f>
        <v>0</v>
      </c>
      <c r="F20" s="149">
        <f>Expenditure!G33</f>
        <v>0</v>
      </c>
      <c r="G20" s="149">
        <f>Expenditure!H33</f>
        <v>0</v>
      </c>
      <c r="H20" s="99">
        <v>0</v>
      </c>
      <c r="I20" s="99">
        <v>0</v>
      </c>
      <c r="J20" s="99">
        <v>0</v>
      </c>
      <c r="K20" s="99">
        <v>0</v>
      </c>
      <c r="L20" s="25"/>
      <c r="M20" s="35" t="str">
        <f t="shared" si="9"/>
        <v/>
      </c>
      <c r="N20" s="35" t="str">
        <f t="shared" si="10"/>
        <v/>
      </c>
      <c r="O20" s="35" t="str">
        <f t="shared" si="10"/>
        <v/>
      </c>
      <c r="P20" s="35" t="str">
        <f t="shared" si="10"/>
        <v/>
      </c>
      <c r="Q20" s="35" t="str">
        <f t="shared" si="11"/>
        <v/>
      </c>
      <c r="R20" s="35" t="str">
        <f t="shared" si="12"/>
        <v/>
      </c>
      <c r="S20" s="316"/>
      <c r="T20" s="100"/>
      <c r="U20" s="100"/>
    </row>
    <row r="21" spans="2:21" ht="14.5" x14ac:dyDescent="0.35">
      <c r="B21" s="34" t="s">
        <v>78</v>
      </c>
      <c r="C21" s="34"/>
      <c r="D21" s="149">
        <f>Expenditure!E52</f>
        <v>0</v>
      </c>
      <c r="F21" s="149">
        <f>Expenditure!G52</f>
        <v>0</v>
      </c>
      <c r="G21" s="149">
        <f>Expenditure!H52</f>
        <v>0</v>
      </c>
      <c r="H21" s="99">
        <v>0</v>
      </c>
      <c r="I21" s="99">
        <v>0</v>
      </c>
      <c r="J21" s="99">
        <v>0</v>
      </c>
      <c r="K21" s="99">
        <v>0</v>
      </c>
      <c r="L21" s="25"/>
      <c r="M21" s="35" t="str">
        <f t="shared" si="9"/>
        <v/>
      </c>
      <c r="N21" s="35" t="str">
        <f t="shared" si="10"/>
        <v/>
      </c>
      <c r="O21" s="35" t="str">
        <f t="shared" si="10"/>
        <v/>
      </c>
      <c r="P21" s="35" t="str">
        <f t="shared" si="10"/>
        <v/>
      </c>
      <c r="Q21" s="35" t="str">
        <f t="shared" si="11"/>
        <v/>
      </c>
      <c r="R21" s="35" t="str">
        <f t="shared" si="12"/>
        <v/>
      </c>
      <c r="S21" s="316"/>
      <c r="T21" s="100"/>
      <c r="U21" s="100"/>
    </row>
    <row r="22" spans="2:21" ht="14.5" x14ac:dyDescent="0.35">
      <c r="B22" s="34" t="s">
        <v>79</v>
      </c>
      <c r="C22" s="34"/>
      <c r="D22" s="149">
        <f>'ALF funding'!B7</f>
        <v>0</v>
      </c>
      <c r="F22" s="149">
        <f>'ALF funding'!D7</f>
        <v>0</v>
      </c>
      <c r="G22" s="149">
        <f>'ALF funding'!E7</f>
        <v>0</v>
      </c>
      <c r="H22" s="149">
        <f>'ALF funding'!F7</f>
        <v>0</v>
      </c>
      <c r="I22" s="149">
        <f>'ALF funding'!G7</f>
        <v>0</v>
      </c>
      <c r="J22" s="149">
        <f>'ALF funding'!H7</f>
        <v>0</v>
      </c>
      <c r="K22" s="149">
        <f>'ALF funding'!I7</f>
        <v>0</v>
      </c>
      <c r="L22" s="25"/>
      <c r="M22" s="35" t="str">
        <f t="shared" si="9"/>
        <v/>
      </c>
      <c r="N22" s="35" t="str">
        <f t="shared" si="10"/>
        <v/>
      </c>
      <c r="O22" s="35" t="str">
        <f t="shared" si="10"/>
        <v/>
      </c>
      <c r="P22" s="35" t="str">
        <f t="shared" si="10"/>
        <v/>
      </c>
      <c r="Q22" s="35" t="str">
        <f t="shared" si="11"/>
        <v/>
      </c>
      <c r="R22" s="35" t="str">
        <f t="shared" si="12"/>
        <v/>
      </c>
      <c r="S22" s="316"/>
      <c r="T22" s="100"/>
      <c r="U22" s="100"/>
    </row>
    <row r="23" spans="2:21" ht="14.5" x14ac:dyDescent="0.35">
      <c r="B23" s="34" t="s">
        <v>80</v>
      </c>
      <c r="C23" s="34"/>
      <c r="D23" s="149">
        <f>Expenditure!E57</f>
        <v>0</v>
      </c>
      <c r="F23" s="149">
        <f>Expenditure!G57</f>
        <v>0</v>
      </c>
      <c r="G23" s="149">
        <f>Expenditure!H57</f>
        <v>0</v>
      </c>
      <c r="H23" s="99">
        <v>0</v>
      </c>
      <c r="I23" s="99">
        <v>0</v>
      </c>
      <c r="J23" s="99">
        <v>0</v>
      </c>
      <c r="K23" s="99">
        <v>0</v>
      </c>
      <c r="L23" s="25"/>
      <c r="M23" s="35" t="str">
        <f t="shared" si="9"/>
        <v/>
      </c>
      <c r="N23" s="35" t="str">
        <f t="shared" si="10"/>
        <v/>
      </c>
      <c r="O23" s="35" t="str">
        <f t="shared" si="10"/>
        <v/>
      </c>
      <c r="P23" s="35" t="str">
        <f t="shared" si="10"/>
        <v/>
      </c>
      <c r="Q23" s="35" t="str">
        <f t="shared" si="11"/>
        <v/>
      </c>
      <c r="R23" s="35" t="str">
        <f t="shared" si="12"/>
        <v/>
      </c>
      <c r="S23" s="316"/>
      <c r="T23" s="100"/>
      <c r="U23" s="100"/>
    </row>
    <row r="24" spans="2:21" ht="14.5" x14ac:dyDescent="0.35">
      <c r="B24" s="34" t="s">
        <v>81</v>
      </c>
      <c r="C24" s="34"/>
      <c r="D24" s="149">
        <f>Expenditure!E64</f>
        <v>0</v>
      </c>
      <c r="F24" s="149">
        <f>Expenditure!G64</f>
        <v>0</v>
      </c>
      <c r="G24" s="149">
        <f>Expenditure!H64</f>
        <v>0</v>
      </c>
      <c r="H24" s="99">
        <v>0</v>
      </c>
      <c r="I24" s="99">
        <v>0</v>
      </c>
      <c r="J24" s="99">
        <v>0</v>
      </c>
      <c r="K24" s="99">
        <v>0</v>
      </c>
      <c r="L24" s="25"/>
      <c r="M24" s="35" t="str">
        <f t="shared" si="9"/>
        <v/>
      </c>
      <c r="N24" s="35" t="str">
        <f t="shared" si="10"/>
        <v/>
      </c>
      <c r="O24" s="35" t="str">
        <f t="shared" si="10"/>
        <v/>
      </c>
      <c r="P24" s="35" t="str">
        <f t="shared" si="10"/>
        <v/>
      </c>
      <c r="Q24" s="35" t="str">
        <f t="shared" si="11"/>
        <v/>
      </c>
      <c r="R24" s="35" t="str">
        <f t="shared" si="12"/>
        <v/>
      </c>
      <c r="S24" s="316"/>
      <c r="T24" s="100"/>
      <c r="U24" s="100"/>
    </row>
    <row r="25" spans="2:21" ht="14.5" x14ac:dyDescent="0.35">
      <c r="B25" s="34"/>
      <c r="C25" s="34"/>
      <c r="D25" s="58"/>
      <c r="F25" s="58"/>
      <c r="G25" s="58"/>
      <c r="H25" s="72"/>
      <c r="I25" s="72"/>
      <c r="J25" s="72"/>
      <c r="K25" s="72"/>
      <c r="L25" s="25"/>
      <c r="M25" s="35"/>
      <c r="N25" s="35"/>
      <c r="O25" s="35"/>
      <c r="P25" s="35"/>
      <c r="Q25" s="35"/>
      <c r="R25" s="35"/>
      <c r="S25" s="317"/>
      <c r="T25" s="100"/>
      <c r="U25" s="100"/>
    </row>
    <row r="26" spans="2:21" ht="15" thickBot="1" x14ac:dyDescent="0.4">
      <c r="B26" s="34"/>
      <c r="C26" s="34"/>
      <c r="D26" s="58"/>
      <c r="F26" s="58"/>
      <c r="G26" s="58"/>
      <c r="H26" s="58"/>
      <c r="I26" s="58"/>
      <c r="J26" s="58"/>
      <c r="K26" s="58"/>
      <c r="L26" s="25"/>
      <c r="M26" s="35"/>
      <c r="N26" s="35"/>
      <c r="O26" s="35"/>
      <c r="P26" s="35"/>
      <c r="Q26" s="35"/>
      <c r="R26" s="35"/>
      <c r="S26" s="317"/>
      <c r="T26" s="100"/>
      <c r="U26" s="100"/>
    </row>
    <row r="27" spans="2:21" ht="15" thickBot="1" x14ac:dyDescent="0.4">
      <c r="B27" s="36" t="s">
        <v>82</v>
      </c>
      <c r="C27" s="36"/>
      <c r="D27" s="59">
        <f>SUM(D18:D24)</f>
        <v>0</v>
      </c>
      <c r="F27" s="59">
        <f t="shared" ref="F27:I27" si="13">SUM(F18:F24)</f>
        <v>0</v>
      </c>
      <c r="G27" s="59">
        <f t="shared" si="13"/>
        <v>0</v>
      </c>
      <c r="H27" s="59">
        <f t="shared" si="13"/>
        <v>0</v>
      </c>
      <c r="I27" s="59">
        <f t="shared" si="13"/>
        <v>0</v>
      </c>
      <c r="J27" s="59">
        <f t="shared" ref="J27:K27" si="14">SUM(J18:J24)</f>
        <v>0</v>
      </c>
      <c r="K27" s="59">
        <f t="shared" si="14"/>
        <v>0</v>
      </c>
      <c r="L27" s="24"/>
      <c r="M27" s="35" t="str">
        <f>IF(D27=0,"",(F27-D27)/D27)</f>
        <v/>
      </c>
      <c r="N27" s="35" t="str">
        <f>IF(F27=0,"",(G27-F27)/F27)</f>
        <v/>
      </c>
      <c r="O27" s="35" t="str">
        <f>IF(G27=0,"",(H27-G27)/G27)</f>
        <v/>
      </c>
      <c r="P27" s="35" t="str">
        <f>IF(H27=0,"",(I27-H27)/H27)</f>
        <v/>
      </c>
      <c r="Q27" s="35" t="str">
        <f t="shared" ref="Q27:R27" si="15">IF(I27=0,"",(J27-I27)/I27)</f>
        <v/>
      </c>
      <c r="R27" s="35" t="str">
        <f t="shared" si="15"/>
        <v/>
      </c>
      <c r="S27" s="317"/>
      <c r="T27" s="100"/>
      <c r="U27" s="100"/>
    </row>
    <row r="28" spans="2:21" ht="14.5" x14ac:dyDescent="0.35">
      <c r="B28" s="34"/>
      <c r="C28" s="34"/>
      <c r="D28" s="60"/>
      <c r="F28" s="60"/>
      <c r="G28" s="60"/>
      <c r="H28" s="58"/>
      <c r="I28" s="58"/>
      <c r="J28" s="58"/>
      <c r="K28" s="58"/>
      <c r="L28" s="25"/>
      <c r="M28" s="35"/>
      <c r="N28" s="35"/>
      <c r="O28" s="35"/>
      <c r="P28" s="35"/>
      <c r="Q28" s="35"/>
      <c r="R28" s="35"/>
      <c r="S28" s="317"/>
      <c r="T28" s="100"/>
      <c r="U28" s="100"/>
    </row>
    <row r="29" spans="2:21" ht="15" customHeight="1" x14ac:dyDescent="0.35">
      <c r="B29" s="25"/>
      <c r="C29" s="25"/>
      <c r="D29" s="263"/>
      <c r="F29" s="263"/>
      <c r="G29" s="263"/>
      <c r="H29" s="263"/>
      <c r="I29" s="263"/>
      <c r="J29" s="263"/>
      <c r="K29" s="263"/>
      <c r="L29" s="25"/>
      <c r="M29" s="35"/>
      <c r="N29" s="35"/>
      <c r="O29" s="35"/>
      <c r="P29" s="35"/>
      <c r="Q29" s="35"/>
      <c r="R29" s="35"/>
      <c r="S29" s="317"/>
      <c r="T29" s="100"/>
      <c r="U29" s="100"/>
    </row>
    <row r="30" spans="2:21" ht="39" customHeight="1" x14ac:dyDescent="0.35">
      <c r="B30" s="37" t="s">
        <v>83</v>
      </c>
      <c r="C30" s="37"/>
      <c r="D30" s="63">
        <f>D14-D27</f>
        <v>0</v>
      </c>
      <c r="F30" s="63">
        <f t="shared" ref="F30:I30" si="16">F14-F27</f>
        <v>0</v>
      </c>
      <c r="G30" s="63">
        <f t="shared" si="16"/>
        <v>0</v>
      </c>
      <c r="H30" s="63">
        <f t="shared" si="16"/>
        <v>0</v>
      </c>
      <c r="I30" s="63">
        <f t="shared" si="16"/>
        <v>0</v>
      </c>
      <c r="J30" s="63">
        <f t="shared" ref="J30:K30" si="17">J14-J27</f>
        <v>0</v>
      </c>
      <c r="K30" s="63">
        <f t="shared" si="17"/>
        <v>0</v>
      </c>
      <c r="L30" s="25"/>
      <c r="M30" s="35" t="str">
        <f>IF(D30=0,"",(F30-D30)/D30)</f>
        <v/>
      </c>
      <c r="N30" s="35" t="str">
        <f>IF(F30=0,"",(G30-F30)/F30)</f>
        <v/>
      </c>
      <c r="O30" s="35" t="str">
        <f>IF(G30=0,"",(H30-G30)/G30)</f>
        <v/>
      </c>
      <c r="P30" s="35" t="str">
        <f>IF(H30=0,"",(I30-H30)/H30)</f>
        <v/>
      </c>
      <c r="Q30" s="35" t="str">
        <f t="shared" ref="Q30:R30" si="18">IF(I30=0,"",(J30-I30)/I30)</f>
        <v/>
      </c>
      <c r="R30" s="35" t="str">
        <f t="shared" si="18"/>
        <v/>
      </c>
      <c r="S30" s="317"/>
      <c r="T30" s="100"/>
      <c r="U30" s="100"/>
    </row>
    <row r="31" spans="2:21" ht="13.5" customHeight="1" x14ac:dyDescent="0.35">
      <c r="B31" s="37"/>
      <c r="C31" s="37"/>
      <c r="D31" s="63"/>
      <c r="F31" s="63"/>
      <c r="G31" s="63"/>
      <c r="H31" s="63"/>
      <c r="I31" s="63"/>
      <c r="J31" s="63"/>
      <c r="K31" s="63"/>
      <c r="L31" s="25"/>
      <c r="M31" s="35"/>
      <c r="N31" s="35"/>
      <c r="O31" s="35"/>
      <c r="P31" s="35"/>
      <c r="Q31" s="35"/>
      <c r="R31" s="35"/>
      <c r="S31" s="317"/>
      <c r="T31" s="100"/>
      <c r="U31" s="100"/>
    </row>
    <row r="32" spans="2:21" ht="14.5" x14ac:dyDescent="0.35">
      <c r="B32" s="34"/>
      <c r="C32" s="34"/>
      <c r="D32" s="61"/>
      <c r="F32" s="61"/>
      <c r="G32" s="61"/>
      <c r="H32" s="58"/>
      <c r="I32" s="58"/>
      <c r="J32" s="58"/>
      <c r="K32" s="58"/>
      <c r="L32" s="25"/>
      <c r="M32" s="35"/>
      <c r="N32" s="35"/>
      <c r="O32" s="35"/>
      <c r="P32" s="35"/>
      <c r="Q32" s="35"/>
      <c r="R32" s="35"/>
      <c r="S32" s="317"/>
      <c r="T32" s="100"/>
      <c r="U32" s="100"/>
    </row>
    <row r="33" spans="2:21" ht="14.5" x14ac:dyDescent="0.35">
      <c r="B33" s="34" t="s">
        <v>84</v>
      </c>
      <c r="C33" s="34"/>
      <c r="D33" s="153">
        <f>'Capital expenditure'!C39</f>
        <v>0</v>
      </c>
      <c r="F33" s="153">
        <f>'Capital expenditure'!D39</f>
        <v>0</v>
      </c>
      <c r="G33" s="153">
        <f>'Capital expenditure'!E39</f>
        <v>0</v>
      </c>
      <c r="H33" s="153">
        <f>'Capital expenditure'!F39</f>
        <v>0</v>
      </c>
      <c r="I33" s="153">
        <f>'Capital expenditure'!G39</f>
        <v>0</v>
      </c>
      <c r="J33" s="153">
        <f>'Capital expenditure'!H39</f>
        <v>0</v>
      </c>
      <c r="K33" s="153">
        <f>'Capital expenditure'!I39</f>
        <v>0</v>
      </c>
      <c r="L33" s="25"/>
      <c r="M33" s="35" t="str">
        <f>IF(D33=0,"",(F33-D33)/D33)</f>
        <v/>
      </c>
      <c r="N33" s="35" t="str">
        <f t="shared" ref="N33:P36" si="19">IF(F33=0,"",(G33-F33)/F33)</f>
        <v/>
      </c>
      <c r="O33" s="35" t="str">
        <f t="shared" si="19"/>
        <v/>
      </c>
      <c r="P33" s="35" t="str">
        <f t="shared" si="19"/>
        <v/>
      </c>
      <c r="Q33" s="35" t="str">
        <f t="shared" ref="Q33:Q36" si="20">IF(I33=0,"",(J33-I33)/I33)</f>
        <v/>
      </c>
      <c r="R33" s="35" t="str">
        <f t="shared" ref="R33:R36" si="21">IF(J33=0,"",(K33-J33)/J33)</f>
        <v/>
      </c>
      <c r="S33" s="317"/>
      <c r="T33" s="100"/>
      <c r="U33" s="100"/>
    </row>
    <row r="34" spans="2:21" ht="14.5" x14ac:dyDescent="0.35">
      <c r="B34" s="34" t="s">
        <v>85</v>
      </c>
      <c r="C34" s="34"/>
      <c r="D34" s="149">
        <v>0</v>
      </c>
      <c r="F34" s="139">
        <v>0</v>
      </c>
      <c r="G34" s="139">
        <v>0</v>
      </c>
      <c r="H34" s="139">
        <v>0</v>
      </c>
      <c r="I34" s="139">
        <v>0</v>
      </c>
      <c r="J34" s="139">
        <v>0</v>
      </c>
      <c r="K34" s="139">
        <v>0</v>
      </c>
      <c r="L34" s="25"/>
      <c r="M34" s="35" t="str">
        <f>IF(D34=0,"",(F34-D34)/D34)</f>
        <v/>
      </c>
      <c r="N34" s="35" t="str">
        <f t="shared" si="19"/>
        <v/>
      </c>
      <c r="O34" s="35" t="str">
        <f t="shared" si="19"/>
        <v/>
      </c>
      <c r="P34" s="35" t="str">
        <f t="shared" si="19"/>
        <v/>
      </c>
      <c r="Q34" s="35" t="str">
        <f t="shared" si="20"/>
        <v/>
      </c>
      <c r="R34" s="35" t="str">
        <f t="shared" si="21"/>
        <v/>
      </c>
      <c r="S34" s="317"/>
      <c r="T34" s="100"/>
      <c r="U34" s="100"/>
    </row>
    <row r="35" spans="2:21" ht="14.5" x14ac:dyDescent="0.35">
      <c r="B35" s="34" t="s">
        <v>86</v>
      </c>
      <c r="C35" s="34"/>
      <c r="D35" s="149">
        <v>0</v>
      </c>
      <c r="F35" s="139">
        <v>0</v>
      </c>
      <c r="G35" s="139">
        <v>0</v>
      </c>
      <c r="H35" s="139">
        <v>0</v>
      </c>
      <c r="I35" s="139">
        <v>0</v>
      </c>
      <c r="J35" s="139">
        <v>0</v>
      </c>
      <c r="K35" s="139">
        <v>0</v>
      </c>
      <c r="L35" s="25"/>
      <c r="M35" s="35" t="str">
        <f>IF(D35=0,"",(F35-D35)/D35)</f>
        <v/>
      </c>
      <c r="N35" s="35" t="str">
        <f t="shared" si="19"/>
        <v/>
      </c>
      <c r="O35" s="35" t="str">
        <f t="shared" si="19"/>
        <v/>
      </c>
      <c r="P35" s="35" t="str">
        <f t="shared" si="19"/>
        <v/>
      </c>
      <c r="Q35" s="35" t="str">
        <f t="shared" si="20"/>
        <v/>
      </c>
      <c r="R35" s="35" t="str">
        <f t="shared" si="21"/>
        <v/>
      </c>
      <c r="S35" s="317"/>
      <c r="T35" s="100"/>
      <c r="U35" s="100"/>
    </row>
    <row r="36" spans="2:21" ht="14.5" x14ac:dyDescent="0.35">
      <c r="B36" s="34" t="s">
        <v>87</v>
      </c>
      <c r="C36" s="34"/>
      <c r="D36" s="149">
        <v>0</v>
      </c>
      <c r="F36" s="139">
        <v>0</v>
      </c>
      <c r="G36" s="139">
        <v>0</v>
      </c>
      <c r="H36" s="139">
        <v>0</v>
      </c>
      <c r="I36" s="139">
        <v>0</v>
      </c>
      <c r="J36" s="139">
        <v>0</v>
      </c>
      <c r="K36" s="139">
        <v>0</v>
      </c>
      <c r="L36" s="25"/>
      <c r="M36" s="35" t="str">
        <f>IF(D36=0,"",(F36-D36)/D36)</f>
        <v/>
      </c>
      <c r="N36" s="35" t="str">
        <f t="shared" si="19"/>
        <v/>
      </c>
      <c r="O36" s="35" t="str">
        <f t="shared" si="19"/>
        <v/>
      </c>
      <c r="P36" s="35" t="str">
        <f t="shared" si="19"/>
        <v/>
      </c>
      <c r="Q36" s="35" t="str">
        <f t="shared" si="20"/>
        <v/>
      </c>
      <c r="R36" s="35" t="str">
        <f t="shared" si="21"/>
        <v/>
      </c>
      <c r="S36" s="317"/>
      <c r="T36" s="100"/>
      <c r="U36" s="100"/>
    </row>
    <row r="37" spans="2:21" ht="14.5" x14ac:dyDescent="0.35">
      <c r="B37" s="34"/>
      <c r="C37" s="34"/>
      <c r="D37" s="58"/>
      <c r="F37" s="58"/>
      <c r="G37" s="58"/>
      <c r="H37" s="58"/>
      <c r="I37" s="58"/>
      <c r="J37" s="58"/>
      <c r="K37" s="58"/>
      <c r="L37" s="25"/>
      <c r="M37" s="35"/>
      <c r="N37" s="35"/>
      <c r="O37" s="35"/>
      <c r="P37" s="35"/>
      <c r="Q37" s="35"/>
      <c r="R37" s="35"/>
      <c r="S37" s="317"/>
      <c r="T37" s="100"/>
      <c r="U37" s="100"/>
    </row>
    <row r="38" spans="2:21" ht="14.5" x14ac:dyDescent="0.35">
      <c r="B38" s="37" t="s">
        <v>88</v>
      </c>
      <c r="C38" s="37"/>
      <c r="D38" s="60">
        <f>D30+D33+D34+D36+D35</f>
        <v>0</v>
      </c>
      <c r="F38" s="60">
        <f t="shared" ref="F38:H38" si="22">F30+F33+F34+F36+F35</f>
        <v>0</v>
      </c>
      <c r="G38" s="60">
        <f t="shared" si="22"/>
        <v>0</v>
      </c>
      <c r="H38" s="60">
        <f t="shared" si="22"/>
        <v>0</v>
      </c>
      <c r="I38" s="60">
        <f t="shared" ref="I38:K38" si="23">I30+I33+I34+I36+I35</f>
        <v>0</v>
      </c>
      <c r="J38" s="60">
        <f t="shared" si="23"/>
        <v>0</v>
      </c>
      <c r="K38" s="60">
        <f t="shared" si="23"/>
        <v>0</v>
      </c>
      <c r="L38" s="25"/>
      <c r="M38" s="35" t="str">
        <f>IF(D38=0,"",(F38-D38)/D38)</f>
        <v/>
      </c>
      <c r="N38" s="35" t="str">
        <f>IF(F38=0,"",(G38-F38)/F38)</f>
        <v/>
      </c>
      <c r="O38" s="35" t="str">
        <f>IF(G38=0,"",(H38-G38)/G38)</f>
        <v/>
      </c>
      <c r="P38" s="35" t="str">
        <f>IF(H38=0,"",(I38-H38)/H38)</f>
        <v/>
      </c>
      <c r="Q38" s="35" t="str">
        <f t="shared" ref="Q38:R38" si="24">IF(I38=0,"",(J38-I38)/I38)</f>
        <v/>
      </c>
      <c r="R38" s="35" t="str">
        <f t="shared" si="24"/>
        <v/>
      </c>
      <c r="S38" s="317"/>
      <c r="T38" s="100"/>
      <c r="U38" s="100"/>
    </row>
    <row r="39" spans="2:21" ht="14.5" x14ac:dyDescent="0.35">
      <c r="B39" s="34"/>
      <c r="C39" s="34"/>
      <c r="D39" s="58"/>
      <c r="F39" s="58"/>
      <c r="G39" s="58"/>
      <c r="H39" s="58"/>
      <c r="I39" s="58"/>
      <c r="J39" s="58"/>
      <c r="K39" s="58"/>
      <c r="L39" s="25"/>
      <c r="M39" s="35"/>
      <c r="N39" s="35"/>
      <c r="O39" s="35"/>
      <c r="P39" s="35"/>
      <c r="Q39" s="35"/>
      <c r="R39" s="35"/>
      <c r="S39" s="317"/>
      <c r="T39" s="100"/>
      <c r="U39" s="100"/>
    </row>
    <row r="40" spans="2:21" ht="14.5" x14ac:dyDescent="0.35">
      <c r="B40" s="34" t="s">
        <v>89</v>
      </c>
      <c r="C40" s="34"/>
      <c r="D40" s="149">
        <v>0</v>
      </c>
      <c r="F40" s="99">
        <v>0</v>
      </c>
      <c r="G40" s="99">
        <v>0</v>
      </c>
      <c r="H40" s="99">
        <v>0</v>
      </c>
      <c r="I40" s="99">
        <v>0</v>
      </c>
      <c r="J40" s="99">
        <v>0</v>
      </c>
      <c r="K40" s="99">
        <v>0</v>
      </c>
      <c r="L40" s="25"/>
      <c r="M40" s="35" t="str">
        <f>IF(D40=0,"",(F40-D40)/D40)</f>
        <v/>
      </c>
      <c r="N40" s="35" t="str">
        <f>IF(F40=0,"",(G40-F40)/F40)</f>
        <v/>
      </c>
      <c r="O40" s="35" t="str">
        <f>IF(G40=0,"",(H40-G40)/G40)</f>
        <v/>
      </c>
      <c r="P40" s="35" t="str">
        <f>IF(H40=0,"",(I40-H40)/H40)</f>
        <v/>
      </c>
      <c r="Q40" s="35" t="str">
        <f t="shared" ref="Q40:R40" si="25">IF(I40=0,"",(J40-I40)/I40)</f>
        <v/>
      </c>
      <c r="R40" s="35" t="str">
        <f t="shared" si="25"/>
        <v/>
      </c>
      <c r="S40" s="317"/>
      <c r="T40" s="100"/>
      <c r="U40" s="100"/>
    </row>
    <row r="41" spans="2:21" ht="14.5" x14ac:dyDescent="0.35">
      <c r="B41" s="34"/>
      <c r="C41" s="34"/>
      <c r="D41" s="58"/>
      <c r="F41" s="58"/>
      <c r="G41" s="58"/>
      <c r="H41" s="58"/>
      <c r="I41" s="58"/>
      <c r="J41" s="58"/>
      <c r="K41" s="58"/>
      <c r="L41" s="25"/>
      <c r="M41" s="35"/>
      <c r="N41" s="35"/>
      <c r="O41" s="35"/>
      <c r="P41" s="35"/>
      <c r="Q41" s="35"/>
      <c r="R41" s="35"/>
      <c r="S41" s="317"/>
      <c r="T41" s="100"/>
      <c r="U41" s="100"/>
    </row>
    <row r="42" spans="2:21" ht="14.5" x14ac:dyDescent="0.35">
      <c r="B42" s="37" t="s">
        <v>90</v>
      </c>
      <c r="C42" s="37"/>
      <c r="D42" s="104">
        <f>D40+D38</f>
        <v>0</v>
      </c>
      <c r="F42" s="104">
        <f t="shared" ref="F42:I42" si="26">F40+F38</f>
        <v>0</v>
      </c>
      <c r="G42" s="104">
        <f t="shared" si="26"/>
        <v>0</v>
      </c>
      <c r="H42" s="104">
        <f t="shared" si="26"/>
        <v>0</v>
      </c>
      <c r="I42" s="104">
        <f t="shared" si="26"/>
        <v>0</v>
      </c>
      <c r="J42" s="104">
        <f t="shared" ref="J42:K42" si="27">J40+J38</f>
        <v>0</v>
      </c>
      <c r="K42" s="104">
        <f t="shared" si="27"/>
        <v>0</v>
      </c>
      <c r="L42" s="25"/>
      <c r="M42" s="35" t="str">
        <f>IF(D42=0,"",(F42-D42)/D42)</f>
        <v/>
      </c>
      <c r="N42" s="35" t="str">
        <f>IF(F42=0,"",(G42-F42)/F42)</f>
        <v/>
      </c>
      <c r="O42" s="35" t="str">
        <f>IF(G42=0,"",(H42-G42)/G42)</f>
        <v/>
      </c>
      <c r="P42" s="35" t="str">
        <f>IF(H42=0,"",(I42-H42)/H42)</f>
        <v/>
      </c>
      <c r="Q42" s="35" t="str">
        <f t="shared" ref="Q42:R42" si="28">IF(I42=0,"",(J42-I42)/I42)</f>
        <v/>
      </c>
      <c r="R42" s="35" t="str">
        <f t="shared" si="28"/>
        <v/>
      </c>
      <c r="S42" s="317"/>
      <c r="T42" s="100"/>
      <c r="U42" s="100"/>
    </row>
    <row r="43" spans="2:21" ht="14.5" x14ac:dyDescent="0.35">
      <c r="B43" s="38"/>
      <c r="C43" s="38"/>
      <c r="D43" s="66"/>
      <c r="F43" s="66"/>
      <c r="G43" s="68"/>
      <c r="H43" s="68"/>
      <c r="I43" s="68"/>
      <c r="J43" s="68"/>
      <c r="K43" s="68"/>
      <c r="L43" s="25"/>
      <c r="M43" s="35"/>
      <c r="N43" s="35"/>
      <c r="O43" s="35"/>
      <c r="P43" s="35"/>
      <c r="Q43" s="35"/>
      <c r="R43" s="35"/>
      <c r="S43" s="317"/>
      <c r="T43" s="100"/>
      <c r="U43" s="100"/>
    </row>
    <row r="44" spans="2:21" ht="14.5" x14ac:dyDescent="0.35">
      <c r="B44" s="38" t="s">
        <v>91</v>
      </c>
      <c r="C44" s="38"/>
      <c r="D44" s="272">
        <v>0</v>
      </c>
      <c r="F44" s="139">
        <v>0</v>
      </c>
      <c r="G44" s="139">
        <v>0</v>
      </c>
      <c r="H44" s="139">
        <v>0</v>
      </c>
      <c r="I44" s="139">
        <v>0</v>
      </c>
      <c r="J44" s="139">
        <v>0</v>
      </c>
      <c r="K44" s="139">
        <v>0</v>
      </c>
      <c r="L44" s="25"/>
      <c r="M44" s="35" t="str">
        <f>IF(D44=0,"",(F44-D44)/D44)</f>
        <v/>
      </c>
      <c r="N44" s="35" t="str">
        <f t="shared" ref="N44:P46" si="29">IF(F44=0,"",(G44-F44)/F44)</f>
        <v/>
      </c>
      <c r="O44" s="35" t="str">
        <f t="shared" si="29"/>
        <v/>
      </c>
      <c r="P44" s="35" t="str">
        <f t="shared" si="29"/>
        <v/>
      </c>
      <c r="Q44" s="35" t="str">
        <f t="shared" ref="Q44:Q46" si="30">IF(I44=0,"",(J44-I44)/I44)</f>
        <v/>
      </c>
      <c r="R44" s="35" t="str">
        <f t="shared" ref="R44:R46" si="31">IF(J44=0,"",(K44-J44)/J44)</f>
        <v/>
      </c>
      <c r="S44" s="317"/>
      <c r="T44" s="100"/>
      <c r="U44" s="100"/>
    </row>
    <row r="45" spans="2:21" ht="14.5" x14ac:dyDescent="0.35">
      <c r="B45" s="34" t="s">
        <v>92</v>
      </c>
      <c r="C45" s="34"/>
      <c r="D45" s="272">
        <v>0</v>
      </c>
      <c r="F45" s="139">
        <v>0</v>
      </c>
      <c r="G45" s="139">
        <v>0</v>
      </c>
      <c r="H45" s="139">
        <v>0</v>
      </c>
      <c r="I45" s="139">
        <v>0</v>
      </c>
      <c r="J45" s="139">
        <v>0</v>
      </c>
      <c r="K45" s="139">
        <v>0</v>
      </c>
      <c r="L45" s="70"/>
      <c r="M45" s="35" t="str">
        <f>IF(D45=0,"",(F45-D45)/D45)</f>
        <v/>
      </c>
      <c r="N45" s="35" t="str">
        <f t="shared" si="29"/>
        <v/>
      </c>
      <c r="O45" s="35" t="str">
        <f t="shared" si="29"/>
        <v/>
      </c>
      <c r="P45" s="35" t="str">
        <f t="shared" si="29"/>
        <v/>
      </c>
      <c r="Q45" s="35" t="str">
        <f t="shared" si="30"/>
        <v/>
      </c>
      <c r="R45" s="35" t="str">
        <f t="shared" si="31"/>
        <v/>
      </c>
      <c r="S45" s="317"/>
      <c r="T45" s="100"/>
      <c r="U45" s="100"/>
    </row>
    <row r="46" spans="2:21" ht="14.5" x14ac:dyDescent="0.35">
      <c r="B46" s="38" t="s">
        <v>93</v>
      </c>
      <c r="C46" s="38"/>
      <c r="D46" s="272">
        <v>0</v>
      </c>
      <c r="F46" s="139">
        <v>0</v>
      </c>
      <c r="G46" s="139">
        <v>0</v>
      </c>
      <c r="H46" s="139">
        <v>0</v>
      </c>
      <c r="I46" s="139">
        <v>0</v>
      </c>
      <c r="J46" s="139">
        <v>0</v>
      </c>
      <c r="K46" s="139">
        <v>0</v>
      </c>
      <c r="L46" s="67"/>
      <c r="M46" s="35" t="str">
        <f>IF(D46=0,"",(F46-D46)/D46)</f>
        <v/>
      </c>
      <c r="N46" s="35" t="str">
        <f t="shared" si="29"/>
        <v/>
      </c>
      <c r="O46" s="35" t="str">
        <f t="shared" si="29"/>
        <v/>
      </c>
      <c r="P46" s="35" t="str">
        <f t="shared" si="29"/>
        <v/>
      </c>
      <c r="Q46" s="35" t="str">
        <f t="shared" si="30"/>
        <v/>
      </c>
      <c r="R46" s="35" t="str">
        <f t="shared" si="31"/>
        <v/>
      </c>
      <c r="S46" s="317"/>
      <c r="T46" s="100"/>
      <c r="U46" s="100"/>
    </row>
    <row r="47" spans="2:21" ht="14.5" x14ac:dyDescent="0.35">
      <c r="B47" s="34"/>
      <c r="C47" s="34"/>
      <c r="D47" s="58"/>
      <c r="F47" s="58"/>
      <c r="G47" s="58"/>
      <c r="H47" s="58"/>
      <c r="I47" s="58"/>
      <c r="J47" s="58"/>
      <c r="K47" s="58"/>
      <c r="L47" s="25"/>
      <c r="M47" s="35"/>
      <c r="N47" s="35"/>
      <c r="O47" s="35"/>
      <c r="P47" s="35"/>
      <c r="Q47" s="35"/>
      <c r="R47" s="35"/>
      <c r="S47" s="317"/>
      <c r="T47" s="100"/>
      <c r="U47" s="100"/>
    </row>
    <row r="48" spans="2:21" ht="14.5" x14ac:dyDescent="0.35">
      <c r="B48" s="37" t="s">
        <v>94</v>
      </c>
      <c r="C48" s="65"/>
      <c r="D48" s="105">
        <f>D45+D44+D42+D46</f>
        <v>0</v>
      </c>
      <c r="F48" s="105">
        <f>F45+F44+F42+F46</f>
        <v>0</v>
      </c>
      <c r="G48" s="105">
        <f t="shared" ref="G48:H48" si="32">G45+G44+G42+G46</f>
        <v>0</v>
      </c>
      <c r="H48" s="105">
        <f t="shared" si="32"/>
        <v>0</v>
      </c>
      <c r="I48" s="105">
        <f t="shared" ref="I48:J48" si="33">I45+I44+I42+I46</f>
        <v>0</v>
      </c>
      <c r="J48" s="105">
        <f t="shared" si="33"/>
        <v>0</v>
      </c>
      <c r="K48" s="105">
        <f>K45+K44+K42+K46</f>
        <v>0</v>
      </c>
      <c r="L48" s="25"/>
      <c r="M48" s="35" t="str">
        <f>IF(D48=0,"",(F48-D48)/D48)</f>
        <v/>
      </c>
      <c r="N48" s="35" t="str">
        <f>IF(F48=0,"",(G48-F48)/F48)</f>
        <v/>
      </c>
      <c r="O48" s="35" t="str">
        <f>IF(G48=0,"",(H48-G48)/G48)</f>
        <v/>
      </c>
      <c r="P48" s="35" t="str">
        <f>IF(H48=0,"",(I48-H48)/H48)</f>
        <v/>
      </c>
      <c r="Q48" s="35" t="str">
        <f t="shared" ref="Q48:R48" si="34">IF(I48=0,"",(J48-I48)/I48)</f>
        <v/>
      </c>
      <c r="R48" s="35" t="str">
        <f t="shared" si="34"/>
        <v/>
      </c>
      <c r="S48" s="317"/>
      <c r="T48" s="100"/>
      <c r="U48" s="100"/>
    </row>
    <row r="49" spans="2:19" ht="14.5" x14ac:dyDescent="0.35">
      <c r="B49" s="26"/>
      <c r="C49" s="26"/>
      <c r="D49" s="26"/>
      <c r="F49" s="69"/>
      <c r="G49" s="69"/>
      <c r="H49" s="69"/>
      <c r="I49" s="69"/>
      <c r="J49" s="69"/>
      <c r="K49" s="69"/>
      <c r="S49" s="318"/>
    </row>
    <row r="50" spans="2:19" x14ac:dyDescent="0.25">
      <c r="S50" s="318"/>
    </row>
    <row r="51" spans="2:19" x14ac:dyDescent="0.25">
      <c r="S51" s="318"/>
    </row>
    <row r="52" spans="2:19" x14ac:dyDescent="0.25">
      <c r="S52" s="318"/>
    </row>
    <row r="53" spans="2:19" x14ac:dyDescent="0.25">
      <c r="S53" s="318"/>
    </row>
    <row r="54" spans="2:19" x14ac:dyDescent="0.25">
      <c r="N54" s="1" t="s">
        <v>95</v>
      </c>
      <c r="S54" s="318"/>
    </row>
    <row r="55" spans="2:19" x14ac:dyDescent="0.25">
      <c r="S55" s="318"/>
    </row>
    <row r="56" spans="2:19" x14ac:dyDescent="0.25">
      <c r="S56" s="318"/>
    </row>
    <row r="57" spans="2:19" x14ac:dyDescent="0.25">
      <c r="S57" s="318"/>
    </row>
    <row r="58" spans="2:19" x14ac:dyDescent="0.25">
      <c r="S58" s="318"/>
    </row>
    <row r="59" spans="2:19" x14ac:dyDescent="0.25">
      <c r="S59" s="318"/>
    </row>
    <row r="60" spans="2:19" x14ac:dyDescent="0.25">
      <c r="S60" s="318"/>
    </row>
    <row r="61" spans="2:19" x14ac:dyDescent="0.25">
      <c r="S61" s="318"/>
    </row>
    <row r="62" spans="2:19" x14ac:dyDescent="0.25">
      <c r="S62" s="318"/>
    </row>
    <row r="63" spans="2:19" x14ac:dyDescent="0.25">
      <c r="S63" s="318"/>
    </row>
    <row r="64" spans="2:19" x14ac:dyDescent="0.25">
      <c r="S64" s="318"/>
    </row>
    <row r="65" spans="19:19" x14ac:dyDescent="0.25">
      <c r="S65" s="318"/>
    </row>
    <row r="66" spans="19:19" x14ac:dyDescent="0.25">
      <c r="S66" s="318"/>
    </row>
    <row r="67" spans="19:19" x14ac:dyDescent="0.25">
      <c r="S67" s="318"/>
    </row>
    <row r="68" spans="19:19" x14ac:dyDescent="0.25">
      <c r="S68" s="318"/>
    </row>
    <row r="69" spans="19:19" x14ac:dyDescent="0.25">
      <c r="S69" s="318"/>
    </row>
    <row r="70" spans="19:19" x14ac:dyDescent="0.25">
      <c r="S70" s="318"/>
    </row>
    <row r="71" spans="19:19" x14ac:dyDescent="0.25">
      <c r="S71" s="318"/>
    </row>
    <row r="72" spans="19:19" x14ac:dyDescent="0.25">
      <c r="S72" s="318"/>
    </row>
    <row r="73" spans="19:19" x14ac:dyDescent="0.25">
      <c r="S73" s="318"/>
    </row>
    <row r="74" spans="19:19" x14ac:dyDescent="0.25">
      <c r="S74" s="318"/>
    </row>
    <row r="75" spans="19:19" x14ac:dyDescent="0.25">
      <c r="S75" s="318"/>
    </row>
    <row r="76" spans="19:19" x14ac:dyDescent="0.25">
      <c r="S76" s="318"/>
    </row>
    <row r="77" spans="19:19" x14ac:dyDescent="0.25">
      <c r="S77" s="318"/>
    </row>
    <row r="78" spans="19:19" x14ac:dyDescent="0.25">
      <c r="S78" s="318"/>
    </row>
  </sheetData>
  <phoneticPr fontId="4" type="noConversion"/>
  <pageMargins left="1.1417322834645669" right="0.74803149606299213" top="0.98425196850393704" bottom="0.98425196850393704" header="0.51181102362204722" footer="0.51181102362204722"/>
  <pageSetup paperSize="9" scale="45" orientation="landscape" r:id="rId1"/>
  <headerFooter alignWithMargins="0"/>
  <ignoredErrors>
    <ignoredError sqref="D4 F4:H4 I4 J4:K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M67"/>
  <sheetViews>
    <sheetView showGridLines="0" zoomScale="120" zoomScaleNormal="120" workbookViewId="0">
      <pane xSplit="4" ySplit="4" topLeftCell="E43" activePane="bottomRight" state="frozen"/>
      <selection pane="topRight" activeCell="D35" sqref="D35"/>
      <selection pane="bottomLeft" activeCell="D35" sqref="D35"/>
      <selection pane="bottomRight" activeCell="E64" sqref="E64"/>
    </sheetView>
  </sheetViews>
  <sheetFormatPr defaultColWidth="9.26953125" defaultRowHeight="13" x14ac:dyDescent="0.3"/>
  <cols>
    <col min="1" max="1" width="3" style="193" customWidth="1"/>
    <col min="2" max="2" width="21.54296875" style="193" customWidth="1"/>
    <col min="3" max="3" width="4.26953125" style="193" customWidth="1"/>
    <col min="4" max="4" width="48.7265625" style="193" customWidth="1"/>
    <col min="5" max="5" width="8.7265625" style="194" customWidth="1"/>
    <col min="6" max="6" width="3.54296875" style="193" customWidth="1"/>
    <col min="7" max="8" width="8.7265625" style="194" customWidth="1"/>
    <col min="9" max="9" width="3.453125" style="194" customWidth="1"/>
    <col min="10" max="10" width="11.7265625" style="194" customWidth="1"/>
    <col min="11" max="11" width="11" style="194" customWidth="1"/>
    <col min="12" max="12" width="56" style="195" customWidth="1"/>
    <col min="13" max="13" width="4.453125" style="193" customWidth="1"/>
    <col min="14" max="14" width="4" style="193" customWidth="1"/>
    <col min="15" max="16384" width="9.26953125" style="193"/>
  </cols>
  <sheetData>
    <row r="2" spans="1:13" ht="17" x14ac:dyDescent="0.4">
      <c r="B2" s="196">
        <f>Declaration!C3</f>
        <v>0</v>
      </c>
      <c r="L2" s="197"/>
    </row>
    <row r="3" spans="1:13" s="198" customFormat="1" ht="49.5" customHeight="1" x14ac:dyDescent="0.25">
      <c r="B3" s="199" t="s">
        <v>65</v>
      </c>
      <c r="E3" s="200" t="str">
        <f>SOCIE!D3</f>
        <v>Actual 2020-21</v>
      </c>
      <c r="G3" s="200" t="str">
        <f>SOCIE!F3</f>
        <v>Forecast 2021-22</v>
      </c>
      <c r="H3" s="200" t="str">
        <f>SOCIE!G3</f>
        <v>Forecast 2022-23</v>
      </c>
      <c r="I3" s="200"/>
      <c r="J3" s="200" t="str">
        <f>SOCIE!M3</f>
        <v>2020-21 - 2021-22</v>
      </c>
      <c r="K3" s="200" t="str">
        <f>SOCIE!N3</f>
        <v>2021-22- 2022-23</v>
      </c>
      <c r="L3" s="201" t="s">
        <v>63</v>
      </c>
    </row>
    <row r="4" spans="1:13" x14ac:dyDescent="0.3">
      <c r="E4" s="202" t="s">
        <v>16</v>
      </c>
      <c r="G4" s="202" t="s">
        <v>16</v>
      </c>
      <c r="H4" s="202" t="s">
        <v>16</v>
      </c>
      <c r="I4" s="202"/>
      <c r="J4" s="203" t="s">
        <v>64</v>
      </c>
      <c r="K4" s="203" t="s">
        <v>64</v>
      </c>
      <c r="L4" s="204"/>
      <c r="M4" s="205"/>
    </row>
    <row r="6" spans="1:13" ht="15" customHeight="1" x14ac:dyDescent="0.3">
      <c r="A6" s="206">
        <v>1</v>
      </c>
      <c r="B6" s="207" t="s">
        <v>66</v>
      </c>
      <c r="E6" s="208"/>
      <c r="G6" s="208"/>
      <c r="H6" s="208"/>
      <c r="I6" s="208"/>
      <c r="J6" s="209"/>
      <c r="K6" s="209"/>
      <c r="L6" s="210"/>
    </row>
    <row r="7" spans="1:13" x14ac:dyDescent="0.3">
      <c r="C7" s="211" t="s">
        <v>96</v>
      </c>
      <c r="D7" s="211" t="s">
        <v>97</v>
      </c>
      <c r="E7" s="213">
        <v>0</v>
      </c>
      <c r="G7" s="212">
        <v>0</v>
      </c>
      <c r="H7" s="212">
        <v>0</v>
      </c>
      <c r="I7" s="214"/>
      <c r="J7" s="209" t="str">
        <f>IF(E7=0,"",(G7-E7)/(E7))</f>
        <v/>
      </c>
      <c r="K7" s="209" t="str">
        <f>IF(G7=0,"",(H7-G7)/(G7))</f>
        <v/>
      </c>
      <c r="L7" s="215"/>
    </row>
    <row r="8" spans="1:13" x14ac:dyDescent="0.3">
      <c r="C8" s="211" t="s">
        <v>98</v>
      </c>
      <c r="D8" s="211" t="s">
        <v>99</v>
      </c>
      <c r="E8" s="213">
        <v>0</v>
      </c>
      <c r="G8" s="212">
        <v>0</v>
      </c>
      <c r="H8" s="212">
        <v>0</v>
      </c>
      <c r="I8" s="214"/>
      <c r="J8" s="209" t="str">
        <f t="shared" ref="J8:J57" si="0">IF(E8=0,"",(G8-E8)/(E8))</f>
        <v/>
      </c>
      <c r="K8" s="209" t="str">
        <f t="shared" ref="K8:K57" si="1">IF(G8=0,"",(H8-G8)/(G8))</f>
        <v/>
      </c>
      <c r="L8" s="215"/>
    </row>
    <row r="9" spans="1:13" x14ac:dyDescent="0.3">
      <c r="C9" s="211" t="s">
        <v>100</v>
      </c>
      <c r="D9" s="211" t="s">
        <v>101</v>
      </c>
      <c r="E9" s="213">
        <v>0</v>
      </c>
      <c r="G9" s="212">
        <v>0</v>
      </c>
      <c r="H9" s="212">
        <v>0</v>
      </c>
      <c r="I9" s="214"/>
      <c r="J9" s="209" t="str">
        <f t="shared" si="0"/>
        <v/>
      </c>
      <c r="K9" s="209" t="str">
        <f t="shared" si="1"/>
        <v/>
      </c>
      <c r="L9" s="215"/>
    </row>
    <row r="10" spans="1:13" x14ac:dyDescent="0.3">
      <c r="C10" s="211" t="s">
        <v>102</v>
      </c>
      <c r="D10" s="211" t="s">
        <v>103</v>
      </c>
      <c r="E10" s="213">
        <v>0</v>
      </c>
      <c r="G10" s="212">
        <v>0</v>
      </c>
      <c r="H10" s="212">
        <v>0</v>
      </c>
      <c r="I10" s="214"/>
      <c r="J10" s="209" t="str">
        <f t="shared" si="0"/>
        <v/>
      </c>
      <c r="K10" s="209" t="str">
        <f t="shared" si="1"/>
        <v/>
      </c>
      <c r="L10" s="215"/>
    </row>
    <row r="11" spans="1:13" ht="14.5" x14ac:dyDescent="0.35">
      <c r="C11" s="211" t="s">
        <v>104</v>
      </c>
      <c r="D11" s="211" t="s">
        <v>105</v>
      </c>
      <c r="E11" s="213">
        <v>0</v>
      </c>
      <c r="G11" s="212">
        <v>0</v>
      </c>
      <c r="H11" s="212">
        <v>0</v>
      </c>
      <c r="I11" s="214"/>
      <c r="J11" s="209" t="str">
        <f t="shared" si="0"/>
        <v/>
      </c>
      <c r="K11" s="209" t="str">
        <f t="shared" si="1"/>
        <v/>
      </c>
      <c r="L11" s="270"/>
    </row>
    <row r="12" spans="1:13" x14ac:dyDescent="0.3">
      <c r="C12" s="211" t="s">
        <v>106</v>
      </c>
      <c r="D12" s="211" t="s">
        <v>107</v>
      </c>
      <c r="E12" s="213">
        <v>0</v>
      </c>
      <c r="G12" s="212">
        <v>0</v>
      </c>
      <c r="H12" s="212">
        <v>0</v>
      </c>
      <c r="I12" s="214"/>
      <c r="J12" s="209" t="str">
        <f t="shared" si="0"/>
        <v/>
      </c>
      <c r="K12" s="209" t="str">
        <f t="shared" si="1"/>
        <v/>
      </c>
      <c r="L12" s="215"/>
    </row>
    <row r="13" spans="1:13" x14ac:dyDescent="0.3">
      <c r="A13" s="205"/>
      <c r="C13" s="211" t="s">
        <v>108</v>
      </c>
      <c r="D13" s="211" t="s">
        <v>109</v>
      </c>
      <c r="E13" s="213">
        <v>0</v>
      </c>
      <c r="G13" s="212">
        <v>0</v>
      </c>
      <c r="H13" s="212">
        <v>0</v>
      </c>
      <c r="I13" s="214"/>
      <c r="J13" s="209" t="str">
        <f t="shared" si="0"/>
        <v/>
      </c>
      <c r="K13" s="209" t="str">
        <f t="shared" si="1"/>
        <v/>
      </c>
      <c r="L13" s="215"/>
    </row>
    <row r="14" spans="1:13" x14ac:dyDescent="0.3">
      <c r="A14" s="205"/>
      <c r="B14" s="205" t="s">
        <v>110</v>
      </c>
      <c r="E14" s="216">
        <f>SUM(E7:E13)</f>
        <v>0</v>
      </c>
      <c r="G14" s="216">
        <f>SUM(G7:G13)</f>
        <v>0</v>
      </c>
      <c r="H14" s="216">
        <f t="shared" ref="H14" si="2">SUM(H7:H13)</f>
        <v>0</v>
      </c>
      <c r="I14" s="218"/>
      <c r="J14" s="209" t="str">
        <f t="shared" si="0"/>
        <v/>
      </c>
      <c r="K14" s="209" t="str">
        <f t="shared" si="1"/>
        <v/>
      </c>
      <c r="L14" s="217"/>
    </row>
    <row r="15" spans="1:13" ht="15.75" customHeight="1" x14ac:dyDescent="0.3">
      <c r="A15" s="205"/>
      <c r="B15" s="205"/>
      <c r="E15" s="218"/>
      <c r="G15" s="218"/>
      <c r="H15" s="218"/>
      <c r="I15" s="218"/>
      <c r="J15" s="209"/>
      <c r="K15" s="209"/>
      <c r="L15" s="217"/>
    </row>
    <row r="16" spans="1:13" ht="15" customHeight="1" x14ac:dyDescent="0.3">
      <c r="A16" s="205">
        <v>2</v>
      </c>
      <c r="B16" s="193" t="s">
        <v>111</v>
      </c>
      <c r="E16" s="218"/>
      <c r="G16" s="218"/>
      <c r="H16" s="218"/>
      <c r="I16" s="218"/>
      <c r="J16" s="209"/>
      <c r="K16" s="209"/>
      <c r="L16" s="217"/>
    </row>
    <row r="17" spans="1:12" x14ac:dyDescent="0.3">
      <c r="C17" s="219" t="s">
        <v>112</v>
      </c>
      <c r="D17" s="211" t="s">
        <v>113</v>
      </c>
      <c r="E17" s="213">
        <v>0</v>
      </c>
      <c r="G17" s="212">
        <v>0</v>
      </c>
      <c r="H17" s="212">
        <v>0</v>
      </c>
      <c r="I17" s="214"/>
      <c r="J17" s="209" t="str">
        <f t="shared" si="0"/>
        <v/>
      </c>
      <c r="K17" s="209" t="str">
        <f t="shared" si="1"/>
        <v/>
      </c>
      <c r="L17" s="215"/>
    </row>
    <row r="18" spans="1:12" x14ac:dyDescent="0.3">
      <c r="A18" s="205"/>
      <c r="C18" s="211" t="s">
        <v>98</v>
      </c>
      <c r="D18" s="211" t="s">
        <v>114</v>
      </c>
      <c r="E18" s="213">
        <v>0</v>
      </c>
      <c r="G18" s="212">
        <v>0</v>
      </c>
      <c r="H18" s="212">
        <v>0</v>
      </c>
      <c r="I18" s="214"/>
      <c r="J18" s="209" t="str">
        <f t="shared" si="0"/>
        <v/>
      </c>
      <c r="K18" s="209" t="str">
        <f t="shared" si="1"/>
        <v/>
      </c>
      <c r="L18" s="215"/>
    </row>
    <row r="19" spans="1:12" x14ac:dyDescent="0.3">
      <c r="C19" s="211" t="s">
        <v>100</v>
      </c>
      <c r="D19" s="211" t="s">
        <v>115</v>
      </c>
      <c r="E19" s="213">
        <v>0</v>
      </c>
      <c r="G19" s="212">
        <v>0</v>
      </c>
      <c r="H19" s="212">
        <v>0</v>
      </c>
      <c r="I19" s="214"/>
      <c r="J19" s="209" t="str">
        <f t="shared" si="0"/>
        <v/>
      </c>
      <c r="K19" s="209" t="str">
        <f t="shared" si="1"/>
        <v/>
      </c>
      <c r="L19" s="215"/>
    </row>
    <row r="20" spans="1:12" x14ac:dyDescent="0.3">
      <c r="C20" s="211" t="s">
        <v>102</v>
      </c>
      <c r="D20" s="211" t="s">
        <v>116</v>
      </c>
      <c r="E20" s="213">
        <v>0</v>
      </c>
      <c r="G20" s="212">
        <v>0</v>
      </c>
      <c r="H20" s="212">
        <v>0</v>
      </c>
      <c r="I20" s="214"/>
      <c r="J20" s="209" t="str">
        <f t="shared" si="0"/>
        <v/>
      </c>
      <c r="K20" s="209" t="str">
        <f t="shared" si="1"/>
        <v/>
      </c>
      <c r="L20" s="215"/>
    </row>
    <row r="21" spans="1:12" x14ac:dyDescent="0.3">
      <c r="C21" s="211" t="s">
        <v>104</v>
      </c>
      <c r="D21" s="211" t="s">
        <v>117</v>
      </c>
      <c r="E21" s="213">
        <v>0</v>
      </c>
      <c r="G21" s="212">
        <v>0</v>
      </c>
      <c r="H21" s="212">
        <v>0</v>
      </c>
      <c r="I21" s="214"/>
      <c r="J21" s="209" t="str">
        <f t="shared" si="0"/>
        <v/>
      </c>
      <c r="K21" s="209" t="str">
        <f t="shared" si="1"/>
        <v/>
      </c>
      <c r="L21" s="215"/>
    </row>
    <row r="22" spans="1:12" x14ac:dyDescent="0.3">
      <c r="C22" s="211" t="s">
        <v>106</v>
      </c>
      <c r="D22" s="211" t="s">
        <v>118</v>
      </c>
      <c r="E22" s="213">
        <v>0</v>
      </c>
      <c r="G22" s="212">
        <v>0</v>
      </c>
      <c r="H22" s="212">
        <v>0</v>
      </c>
      <c r="I22" s="214"/>
      <c r="J22" s="209" t="str">
        <f t="shared" si="0"/>
        <v/>
      </c>
      <c r="K22" s="209" t="str">
        <f t="shared" si="1"/>
        <v/>
      </c>
      <c r="L22" s="215"/>
    </row>
    <row r="23" spans="1:12" x14ac:dyDescent="0.3">
      <c r="C23" s="220" t="s">
        <v>108</v>
      </c>
      <c r="D23" s="211" t="s">
        <v>119</v>
      </c>
      <c r="E23" s="213">
        <v>0</v>
      </c>
      <c r="G23" s="212">
        <v>0</v>
      </c>
      <c r="H23" s="212">
        <v>0</v>
      </c>
      <c r="I23" s="214"/>
      <c r="J23" s="209" t="str">
        <f t="shared" si="0"/>
        <v/>
      </c>
      <c r="K23" s="209" t="str">
        <f t="shared" si="1"/>
        <v/>
      </c>
      <c r="L23" s="215"/>
    </row>
    <row r="24" spans="1:12" x14ac:dyDescent="0.3">
      <c r="C24" s="211" t="s">
        <v>120</v>
      </c>
      <c r="D24" s="211" t="s">
        <v>121</v>
      </c>
      <c r="E24" s="213">
        <v>0</v>
      </c>
      <c r="G24" s="212">
        <v>0</v>
      </c>
      <c r="H24" s="212">
        <v>0</v>
      </c>
      <c r="I24" s="214"/>
      <c r="J24" s="209" t="str">
        <f t="shared" si="0"/>
        <v/>
      </c>
      <c r="K24" s="209" t="str">
        <f t="shared" si="1"/>
        <v/>
      </c>
      <c r="L24" s="215"/>
    </row>
    <row r="25" spans="1:12" x14ac:dyDescent="0.3">
      <c r="B25" s="205" t="s">
        <v>122</v>
      </c>
      <c r="C25" s="221"/>
      <c r="D25" s="222"/>
      <c r="E25" s="216">
        <f>SUM(E17:E24)</f>
        <v>0</v>
      </c>
      <c r="G25" s="216">
        <f>SUM(G17:G24)</f>
        <v>0</v>
      </c>
      <c r="H25" s="216">
        <f t="shared" ref="H25" si="3">SUM(H17:H24)</f>
        <v>0</v>
      </c>
      <c r="I25" s="218"/>
      <c r="J25" s="209" t="str">
        <f t="shared" si="0"/>
        <v/>
      </c>
      <c r="K25" s="209" t="str">
        <f t="shared" si="1"/>
        <v/>
      </c>
      <c r="L25" s="217"/>
    </row>
    <row r="26" spans="1:12" ht="29.25" customHeight="1" x14ac:dyDescent="0.3">
      <c r="A26" s="205">
        <v>3</v>
      </c>
      <c r="B26" s="211" t="s">
        <v>68</v>
      </c>
      <c r="E26" s="208"/>
      <c r="G26" s="208"/>
      <c r="H26" s="208"/>
      <c r="I26" s="208"/>
      <c r="J26" s="209"/>
      <c r="K26" s="209"/>
      <c r="L26" s="215"/>
    </row>
    <row r="27" spans="1:12" x14ac:dyDescent="0.3">
      <c r="C27" s="211" t="s">
        <v>112</v>
      </c>
      <c r="D27" s="211" t="s">
        <v>123</v>
      </c>
      <c r="E27" s="213">
        <v>0</v>
      </c>
      <c r="G27" s="212">
        <v>0</v>
      </c>
      <c r="H27" s="212">
        <v>0</v>
      </c>
      <c r="I27" s="214"/>
      <c r="J27" s="209" t="str">
        <f t="shared" si="0"/>
        <v/>
      </c>
      <c r="K27" s="209" t="str">
        <f t="shared" si="1"/>
        <v/>
      </c>
      <c r="L27" s="215"/>
    </row>
    <row r="28" spans="1:12" x14ac:dyDescent="0.3">
      <c r="C28" s="211" t="s">
        <v>98</v>
      </c>
      <c r="D28" s="211" t="s">
        <v>124</v>
      </c>
      <c r="E28" s="213">
        <v>0</v>
      </c>
      <c r="G28" s="212">
        <v>0</v>
      </c>
      <c r="H28" s="212">
        <v>0</v>
      </c>
      <c r="I28" s="214"/>
      <c r="J28" s="209" t="str">
        <f t="shared" si="0"/>
        <v/>
      </c>
      <c r="K28" s="209" t="str">
        <f t="shared" si="1"/>
        <v/>
      </c>
      <c r="L28" s="215"/>
    </row>
    <row r="29" spans="1:12" ht="15" customHeight="1" thickBot="1" x14ac:dyDescent="0.35">
      <c r="B29" s="205" t="s">
        <v>125</v>
      </c>
      <c r="E29" s="216">
        <f>SUM(E27:E28)</f>
        <v>0</v>
      </c>
      <c r="G29" s="216">
        <f>SUM(G27:G28)</f>
        <v>0</v>
      </c>
      <c r="H29" s="216">
        <f t="shared" ref="H29" si="4">SUM(H27:H28)</f>
        <v>0</v>
      </c>
      <c r="I29" s="218"/>
      <c r="J29" s="209" t="str">
        <f t="shared" si="0"/>
        <v/>
      </c>
      <c r="K29" s="209" t="str">
        <f t="shared" si="1"/>
        <v/>
      </c>
      <c r="L29" s="217"/>
    </row>
    <row r="30" spans="1:12" ht="15" customHeight="1" x14ac:dyDescent="0.3">
      <c r="E30" s="208"/>
      <c r="G30" s="208"/>
      <c r="H30" s="208"/>
      <c r="I30" s="208"/>
      <c r="J30" s="209"/>
      <c r="K30" s="209"/>
      <c r="L30" s="215"/>
    </row>
    <row r="31" spans="1:12" ht="15" customHeight="1" x14ac:dyDescent="0.3">
      <c r="A31" s="205">
        <v>4</v>
      </c>
      <c r="B31" s="193" t="s">
        <v>126</v>
      </c>
      <c r="E31" s="208"/>
      <c r="G31" s="208"/>
      <c r="H31" s="208"/>
      <c r="I31" s="208"/>
      <c r="J31" s="209"/>
      <c r="K31" s="209"/>
      <c r="L31" s="215"/>
    </row>
    <row r="32" spans="1:12" x14ac:dyDescent="0.3">
      <c r="C32" s="211" t="s">
        <v>112</v>
      </c>
      <c r="D32" s="211" t="s">
        <v>127</v>
      </c>
      <c r="E32" s="213">
        <v>0</v>
      </c>
      <c r="G32" s="212">
        <v>0</v>
      </c>
      <c r="H32" s="212">
        <v>0</v>
      </c>
      <c r="I32" s="214"/>
      <c r="J32" s="209" t="str">
        <f t="shared" si="0"/>
        <v/>
      </c>
      <c r="K32" s="209" t="str">
        <f t="shared" si="1"/>
        <v/>
      </c>
      <c r="L32" s="215"/>
    </row>
    <row r="33" spans="1:12" x14ac:dyDescent="0.3">
      <c r="C33" s="211" t="s">
        <v>98</v>
      </c>
      <c r="D33" s="211" t="s">
        <v>128</v>
      </c>
      <c r="E33" s="213">
        <v>0</v>
      </c>
      <c r="G33" s="212">
        <v>0</v>
      </c>
      <c r="H33" s="212">
        <v>0</v>
      </c>
      <c r="I33" s="214"/>
      <c r="J33" s="209" t="str">
        <f t="shared" si="0"/>
        <v/>
      </c>
      <c r="K33" s="209" t="str">
        <f t="shared" si="1"/>
        <v/>
      </c>
      <c r="L33" s="215"/>
    </row>
    <row r="34" spans="1:12" x14ac:dyDescent="0.3">
      <c r="C34" s="211" t="s">
        <v>100</v>
      </c>
      <c r="D34" s="211" t="s">
        <v>129</v>
      </c>
      <c r="E34" s="213">
        <v>0</v>
      </c>
      <c r="G34" s="212">
        <v>0</v>
      </c>
      <c r="H34" s="212">
        <v>0</v>
      </c>
      <c r="I34" s="214"/>
      <c r="J34" s="209" t="str">
        <f t="shared" si="0"/>
        <v/>
      </c>
      <c r="K34" s="209" t="str">
        <f t="shared" si="1"/>
        <v/>
      </c>
      <c r="L34" s="215"/>
    </row>
    <row r="35" spans="1:12" x14ac:dyDescent="0.3">
      <c r="C35" s="220" t="s">
        <v>102</v>
      </c>
      <c r="D35" s="211" t="s">
        <v>130</v>
      </c>
      <c r="E35" s="213">
        <f>SUM(E36:E37)</f>
        <v>0</v>
      </c>
      <c r="G35" s="213">
        <f>SUM(G36:G37)</f>
        <v>0</v>
      </c>
      <c r="H35" s="213">
        <f t="shared" ref="H35" si="5">SUM(H36:H37)</f>
        <v>0</v>
      </c>
      <c r="I35" s="214"/>
      <c r="J35" s="209" t="str">
        <f t="shared" si="0"/>
        <v/>
      </c>
      <c r="K35" s="209" t="str">
        <f t="shared" si="1"/>
        <v/>
      </c>
      <c r="L35" s="215"/>
    </row>
    <row r="36" spans="1:12" x14ac:dyDescent="0.3">
      <c r="C36" s="220"/>
      <c r="D36" s="211" t="s">
        <v>131</v>
      </c>
      <c r="E36" s="213">
        <v>0</v>
      </c>
      <c r="G36" s="213">
        <f>-'ALF funding'!D10</f>
        <v>0</v>
      </c>
      <c r="H36" s="213">
        <f>-'ALF funding'!E10</f>
        <v>0</v>
      </c>
      <c r="I36" s="214"/>
      <c r="J36" s="209" t="str">
        <f t="shared" si="0"/>
        <v/>
      </c>
      <c r="K36" s="209" t="str">
        <f t="shared" si="1"/>
        <v/>
      </c>
      <c r="L36" s="215"/>
    </row>
    <row r="37" spans="1:12" x14ac:dyDescent="0.3">
      <c r="C37" s="220"/>
      <c r="D37" s="211" t="s">
        <v>132</v>
      </c>
      <c r="E37" s="213">
        <v>0</v>
      </c>
      <c r="G37" s="213">
        <f>-'ALF funding'!D9</f>
        <v>0</v>
      </c>
      <c r="H37" s="213">
        <f>-'ALF funding'!E9</f>
        <v>0</v>
      </c>
      <c r="I37" s="214"/>
      <c r="J37" s="209" t="str">
        <f t="shared" si="0"/>
        <v/>
      </c>
      <c r="K37" s="209" t="str">
        <f t="shared" si="1"/>
        <v/>
      </c>
      <c r="L37" s="215"/>
    </row>
    <row r="38" spans="1:12" x14ac:dyDescent="0.3">
      <c r="C38" s="220" t="s">
        <v>104</v>
      </c>
      <c r="D38" s="223" t="s">
        <v>133</v>
      </c>
      <c r="E38" s="213">
        <v>0</v>
      </c>
      <c r="G38" s="212">
        <v>0</v>
      </c>
      <c r="H38" s="212">
        <v>0</v>
      </c>
      <c r="I38" s="214"/>
      <c r="J38" s="209" t="str">
        <f t="shared" si="0"/>
        <v/>
      </c>
      <c r="K38" s="209" t="str">
        <f t="shared" si="1"/>
        <v/>
      </c>
      <c r="L38" s="215"/>
    </row>
    <row r="39" spans="1:12" x14ac:dyDescent="0.3">
      <c r="C39" s="211" t="s">
        <v>106</v>
      </c>
      <c r="D39" s="223" t="s">
        <v>134</v>
      </c>
      <c r="E39" s="213">
        <v>0</v>
      </c>
      <c r="G39" s="212">
        <v>0</v>
      </c>
      <c r="H39" s="212">
        <v>0</v>
      </c>
      <c r="I39" s="214"/>
      <c r="J39" s="209" t="str">
        <f t="shared" si="0"/>
        <v/>
      </c>
      <c r="K39" s="209" t="str">
        <f t="shared" si="1"/>
        <v/>
      </c>
      <c r="L39" s="215"/>
    </row>
    <row r="40" spans="1:12" x14ac:dyDescent="0.3">
      <c r="C40" s="211" t="s">
        <v>108</v>
      </c>
      <c r="D40" s="211" t="s">
        <v>135</v>
      </c>
      <c r="E40" s="213">
        <v>0</v>
      </c>
      <c r="G40" s="212">
        <v>0</v>
      </c>
      <c r="H40" s="212">
        <v>0</v>
      </c>
      <c r="I40" s="214"/>
      <c r="J40" s="209" t="str">
        <f t="shared" si="0"/>
        <v/>
      </c>
      <c r="K40" s="209" t="str">
        <f t="shared" si="1"/>
        <v/>
      </c>
      <c r="L40" s="215"/>
    </row>
    <row r="41" spans="1:12" x14ac:dyDescent="0.3">
      <c r="C41" s="211" t="s">
        <v>120</v>
      </c>
      <c r="D41" s="211" t="s">
        <v>136</v>
      </c>
      <c r="E41" s="213">
        <v>0</v>
      </c>
      <c r="G41" s="212">
        <v>0</v>
      </c>
      <c r="H41" s="212">
        <v>0</v>
      </c>
      <c r="I41" s="214"/>
      <c r="J41" s="209" t="str">
        <f t="shared" si="0"/>
        <v/>
      </c>
      <c r="K41" s="209" t="str">
        <f t="shared" si="1"/>
        <v/>
      </c>
      <c r="L41" s="215"/>
    </row>
    <row r="42" spans="1:12" x14ac:dyDescent="0.3">
      <c r="C42" s="211" t="s">
        <v>137</v>
      </c>
      <c r="D42" s="211" t="s">
        <v>69</v>
      </c>
      <c r="E42" s="213">
        <v>0</v>
      </c>
      <c r="G42" s="212">
        <v>0</v>
      </c>
      <c r="H42" s="212">
        <v>0</v>
      </c>
      <c r="I42" s="214"/>
      <c r="J42" s="209" t="str">
        <f t="shared" si="0"/>
        <v/>
      </c>
      <c r="K42" s="209" t="str">
        <f t="shared" si="1"/>
        <v/>
      </c>
      <c r="L42" s="215"/>
    </row>
    <row r="43" spans="1:12" ht="13.5" thickBot="1" x14ac:dyDescent="0.35">
      <c r="B43" s="205" t="s">
        <v>138</v>
      </c>
      <c r="E43" s="216">
        <f>SUM(E32:E42)-E35</f>
        <v>0</v>
      </c>
      <c r="G43" s="216">
        <f t="shared" ref="G43:H43" si="6">SUM(G32:G42)-G35</f>
        <v>0</v>
      </c>
      <c r="H43" s="216">
        <f t="shared" si="6"/>
        <v>0</v>
      </c>
      <c r="I43" s="218"/>
      <c r="J43" s="209" t="str">
        <f t="shared" si="0"/>
        <v/>
      </c>
      <c r="K43" s="209" t="str">
        <f t="shared" si="1"/>
        <v/>
      </c>
      <c r="L43" s="217"/>
    </row>
    <row r="44" spans="1:12" ht="15" customHeight="1" x14ac:dyDescent="0.3">
      <c r="E44" s="208"/>
      <c r="G44" s="208"/>
      <c r="H44" s="208"/>
      <c r="I44" s="208"/>
      <c r="J44" s="209"/>
      <c r="K44" s="209"/>
      <c r="L44" s="215"/>
    </row>
    <row r="45" spans="1:12" ht="15" customHeight="1" x14ac:dyDescent="0.3">
      <c r="A45" s="205">
        <v>5</v>
      </c>
      <c r="B45" s="193" t="s">
        <v>70</v>
      </c>
      <c r="J45" s="209"/>
      <c r="K45" s="209"/>
      <c r="L45" s="215"/>
    </row>
    <row r="46" spans="1:12" x14ac:dyDescent="0.3">
      <c r="C46" s="211" t="s">
        <v>112</v>
      </c>
      <c r="D46" s="211" t="s">
        <v>139</v>
      </c>
      <c r="E46" s="213">
        <v>0</v>
      </c>
      <c r="G46" s="212">
        <v>0</v>
      </c>
      <c r="H46" s="212">
        <v>0</v>
      </c>
      <c r="I46" s="214"/>
      <c r="J46" s="209" t="str">
        <f t="shared" si="0"/>
        <v/>
      </c>
      <c r="K46" s="209" t="str">
        <f t="shared" si="1"/>
        <v/>
      </c>
      <c r="L46" s="215"/>
    </row>
    <row r="47" spans="1:12" x14ac:dyDescent="0.3">
      <c r="C47" s="211" t="s">
        <v>98</v>
      </c>
      <c r="D47" s="211" t="s">
        <v>140</v>
      </c>
      <c r="E47" s="213">
        <v>0</v>
      </c>
      <c r="G47" s="212">
        <v>0</v>
      </c>
      <c r="H47" s="212">
        <v>0</v>
      </c>
      <c r="I47" s="214"/>
      <c r="J47" s="209" t="str">
        <f t="shared" si="0"/>
        <v/>
      </c>
      <c r="K47" s="209" t="str">
        <f t="shared" si="1"/>
        <v/>
      </c>
      <c r="L47" s="215"/>
    </row>
    <row r="48" spans="1:12" x14ac:dyDescent="0.3">
      <c r="C48" s="211" t="s">
        <v>100</v>
      </c>
      <c r="D48" s="211" t="s">
        <v>141</v>
      </c>
      <c r="E48" s="213">
        <v>0</v>
      </c>
      <c r="G48" s="212">
        <v>0</v>
      </c>
      <c r="H48" s="212">
        <v>0</v>
      </c>
      <c r="I48" s="214"/>
      <c r="J48" s="209" t="str">
        <f t="shared" si="0"/>
        <v/>
      </c>
      <c r="K48" s="209" t="str">
        <f t="shared" si="1"/>
        <v/>
      </c>
      <c r="L48" s="215"/>
    </row>
    <row r="49" spans="1:12" x14ac:dyDescent="0.3">
      <c r="C49" s="211" t="s">
        <v>102</v>
      </c>
      <c r="D49" s="211" t="s">
        <v>142</v>
      </c>
      <c r="E49" s="213">
        <v>0</v>
      </c>
      <c r="G49" s="212">
        <v>0</v>
      </c>
      <c r="H49" s="212">
        <v>0</v>
      </c>
      <c r="I49" s="214"/>
      <c r="J49" s="209" t="str">
        <f t="shared" si="0"/>
        <v/>
      </c>
      <c r="K49" s="209" t="str">
        <f t="shared" si="1"/>
        <v/>
      </c>
      <c r="L49" s="215"/>
    </row>
    <row r="50" spans="1:12" x14ac:dyDescent="0.3">
      <c r="C50" s="211" t="s">
        <v>104</v>
      </c>
      <c r="D50" s="211" t="s">
        <v>143</v>
      </c>
      <c r="E50" s="268">
        <v>0</v>
      </c>
      <c r="G50" s="224">
        <v>0</v>
      </c>
      <c r="H50" s="224">
        <v>0</v>
      </c>
      <c r="I50" s="214"/>
      <c r="J50" s="209" t="str">
        <f t="shared" si="0"/>
        <v/>
      </c>
      <c r="K50" s="209" t="str">
        <f t="shared" si="1"/>
        <v/>
      </c>
      <c r="L50" s="215"/>
    </row>
    <row r="51" spans="1:12" ht="13.5" thickBot="1" x14ac:dyDescent="0.35">
      <c r="B51" s="205" t="s">
        <v>144</v>
      </c>
      <c r="E51" s="225">
        <f>SUM(E46:E50)</f>
        <v>0</v>
      </c>
      <c r="G51" s="225">
        <f>SUM(G46:G50)</f>
        <v>0</v>
      </c>
      <c r="H51" s="225">
        <f t="shared" ref="H51" si="7">SUM(H46:H50)</f>
        <v>0</v>
      </c>
      <c r="I51" s="208"/>
      <c r="J51" s="209" t="str">
        <f t="shared" si="0"/>
        <v/>
      </c>
      <c r="K51" s="209" t="str">
        <f t="shared" si="1"/>
        <v/>
      </c>
      <c r="L51" s="215"/>
    </row>
    <row r="52" spans="1:12" ht="15" customHeight="1" x14ac:dyDescent="0.3">
      <c r="E52" s="208"/>
      <c r="G52" s="208"/>
      <c r="H52" s="208"/>
      <c r="I52" s="208"/>
      <c r="J52" s="209"/>
      <c r="K52" s="209"/>
      <c r="L52" s="215"/>
    </row>
    <row r="53" spans="1:12" ht="15" customHeight="1" x14ac:dyDescent="0.3">
      <c r="A53" s="205">
        <v>6</v>
      </c>
      <c r="B53" s="193" t="s">
        <v>145</v>
      </c>
      <c r="E53" s="208"/>
      <c r="G53" s="208"/>
      <c r="H53" s="208"/>
      <c r="I53" s="208"/>
      <c r="J53" s="209"/>
      <c r="K53" s="209"/>
      <c r="L53" s="215"/>
    </row>
    <row r="54" spans="1:12" x14ac:dyDescent="0.3">
      <c r="C54" s="193" t="s">
        <v>112</v>
      </c>
      <c r="D54" s="193" t="s">
        <v>146</v>
      </c>
      <c r="E54" s="213">
        <v>0</v>
      </c>
      <c r="G54" s="212">
        <v>0</v>
      </c>
      <c r="H54" s="212">
        <v>0</v>
      </c>
      <c r="I54" s="214"/>
      <c r="J54" s="209" t="str">
        <f t="shared" si="0"/>
        <v/>
      </c>
      <c r="K54" s="209" t="str">
        <f t="shared" si="1"/>
        <v/>
      </c>
      <c r="L54" s="215"/>
    </row>
    <row r="55" spans="1:12" x14ac:dyDescent="0.3">
      <c r="C55" s="193" t="s">
        <v>98</v>
      </c>
      <c r="D55" s="193" t="s">
        <v>147</v>
      </c>
      <c r="E55" s="213">
        <v>0</v>
      </c>
      <c r="G55" s="212">
        <v>0</v>
      </c>
      <c r="H55" s="212">
        <v>0</v>
      </c>
      <c r="I55" s="214"/>
      <c r="J55" s="209" t="str">
        <f t="shared" si="0"/>
        <v/>
      </c>
      <c r="K55" s="209" t="str">
        <f t="shared" si="1"/>
        <v/>
      </c>
      <c r="L55" s="215"/>
    </row>
    <row r="56" spans="1:12" x14ac:dyDescent="0.3">
      <c r="C56" s="193" t="s">
        <v>100</v>
      </c>
      <c r="D56" s="193" t="s">
        <v>148</v>
      </c>
      <c r="E56" s="213">
        <v>0</v>
      </c>
      <c r="G56" s="212">
        <v>0</v>
      </c>
      <c r="H56" s="212">
        <v>0</v>
      </c>
      <c r="I56" s="214"/>
      <c r="J56" s="209" t="str">
        <f t="shared" si="0"/>
        <v/>
      </c>
      <c r="K56" s="209" t="str">
        <f t="shared" si="1"/>
        <v/>
      </c>
      <c r="L56" s="215"/>
    </row>
    <row r="57" spans="1:12" x14ac:dyDescent="0.3">
      <c r="B57" s="205" t="s">
        <v>149</v>
      </c>
      <c r="E57" s="225">
        <f>SUM(E54:E56)</f>
        <v>0</v>
      </c>
      <c r="G57" s="225">
        <f>SUM(G54:G56)</f>
        <v>0</v>
      </c>
      <c r="H57" s="225">
        <f>SUM(H54:H56)</f>
        <v>0</v>
      </c>
      <c r="I57" s="208"/>
      <c r="J57" s="209" t="str">
        <f t="shared" si="0"/>
        <v/>
      </c>
      <c r="K57" s="209" t="str">
        <f t="shared" si="1"/>
        <v/>
      </c>
      <c r="L57" s="215"/>
    </row>
    <row r="58" spans="1:12" x14ac:dyDescent="0.3">
      <c r="L58" s="210"/>
    </row>
    <row r="59" spans="1:12" x14ac:dyDescent="0.3">
      <c r="L59" s="210"/>
    </row>
    <row r="60" spans="1:12" x14ac:dyDescent="0.3">
      <c r="L60" s="210"/>
    </row>
    <row r="61" spans="1:12" x14ac:dyDescent="0.3">
      <c r="L61" s="210"/>
    </row>
    <row r="62" spans="1:12" x14ac:dyDescent="0.3">
      <c r="L62" s="210"/>
    </row>
    <row r="63" spans="1:12" x14ac:dyDescent="0.3">
      <c r="L63" s="210"/>
    </row>
    <row r="64" spans="1:12" x14ac:dyDescent="0.3">
      <c r="L64" s="210"/>
    </row>
    <row r="65" spans="12:12" x14ac:dyDescent="0.3">
      <c r="L65" s="210"/>
    </row>
    <row r="66" spans="12:12" x14ac:dyDescent="0.3">
      <c r="L66" s="210"/>
    </row>
    <row r="67" spans="12:12" x14ac:dyDescent="0.3">
      <c r="L67" s="210"/>
    </row>
  </sheetData>
  <sheetProtection formatRows="0"/>
  <conditionalFormatting sqref="J6:K57">
    <cfRule type="expression" dxfId="5" priority="1" stopIfTrue="1">
      <formula>#REF!&gt;0</formula>
    </cfRule>
    <cfRule type="expression" dxfId="4" priority="2" stopIfTrue="1">
      <formula>"m7&gt;0"</formula>
    </cfRule>
  </conditionalFormatting>
  <dataValidations count="1">
    <dataValidation type="whole" allowBlank="1" showInputMessage="1" showErrorMessage="1" sqref="G27:I28 G17:I24 E17:E24 E32:E42 E7:E13 E27:E28 G7:I13 G32:I42" xr:uid="{00000000-0002-0000-0500-000000000000}">
      <formula1>-1E+30</formula1>
      <formula2>1E+30</formula2>
    </dataValidation>
  </dataValidations>
  <pageMargins left="0.75" right="0.75" top="0.61" bottom="0.67" header="0.5" footer="0.5"/>
  <pageSetup paperSize="9" scale="5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T77"/>
  <sheetViews>
    <sheetView showGridLines="0" zoomScale="120" zoomScaleNormal="120" workbookViewId="0">
      <pane xSplit="4" ySplit="4" topLeftCell="E51" activePane="bottomRight" state="frozen"/>
      <selection pane="topRight" activeCell="D35" sqref="D35"/>
      <selection pane="bottomLeft" activeCell="D35" sqref="D35"/>
      <selection pane="bottomRight" activeCell="H69" sqref="H69"/>
    </sheetView>
  </sheetViews>
  <sheetFormatPr defaultColWidth="9.26953125" defaultRowHeight="13" x14ac:dyDescent="0.3"/>
  <cols>
    <col min="1" max="1" width="3.54296875" style="193" customWidth="1"/>
    <col min="2" max="2" width="32.453125" style="193" customWidth="1"/>
    <col min="3" max="3" width="4.26953125" style="193" customWidth="1"/>
    <col min="4" max="4" width="46.7265625" style="193" customWidth="1"/>
    <col min="5" max="5" width="8.7265625" style="227" customWidth="1"/>
    <col min="6" max="6" width="3.26953125" style="193" customWidth="1"/>
    <col min="7" max="8" width="8.7265625" style="227" customWidth="1"/>
    <col min="9" max="9" width="3.26953125" style="193" customWidth="1"/>
    <col min="10" max="11" width="10.7265625" style="227" customWidth="1"/>
    <col min="12" max="12" width="55" style="227" customWidth="1"/>
    <col min="13" max="13" width="4.7265625" style="193" customWidth="1"/>
    <col min="14" max="14" width="5.7265625" style="193" customWidth="1"/>
    <col min="15" max="16384" width="9.26953125" style="193"/>
  </cols>
  <sheetData>
    <row r="1" spans="1:13" ht="17" x14ac:dyDescent="0.3">
      <c r="B1" s="226">
        <f>Declaration!C3</f>
        <v>0</v>
      </c>
    </row>
    <row r="2" spans="1:13" x14ac:dyDescent="0.3">
      <c r="B2" s="199" t="s">
        <v>74</v>
      </c>
      <c r="L2" s="228"/>
    </row>
    <row r="3" spans="1:13" s="198" customFormat="1" ht="52.5" customHeight="1" x14ac:dyDescent="0.25">
      <c r="E3" s="200" t="str">
        <f>SOCIE!D3</f>
        <v>Actual 2020-21</v>
      </c>
      <c r="G3" s="200" t="str">
        <f>SOCIE!F3</f>
        <v>Forecast 2021-22</v>
      </c>
      <c r="H3" s="200" t="str">
        <f>SOCIE!G3</f>
        <v>Forecast 2022-23</v>
      </c>
      <c r="J3" s="200" t="str">
        <f>SOCIE!M3</f>
        <v>2020-21 - 2021-22</v>
      </c>
      <c r="K3" s="200" t="str">
        <f>SOCIE!N3</f>
        <v>2021-22- 2022-23</v>
      </c>
      <c r="L3" s="201" t="str">
        <f>Income!L3</f>
        <v>Explanation for variance</v>
      </c>
    </row>
    <row r="4" spans="1:13" x14ac:dyDescent="0.3">
      <c r="A4" s="205" t="s">
        <v>150</v>
      </c>
      <c r="E4" s="229" t="s">
        <v>16</v>
      </c>
      <c r="G4" s="229" t="s">
        <v>16</v>
      </c>
      <c r="H4" s="229" t="s">
        <v>16</v>
      </c>
      <c r="I4" s="205"/>
      <c r="J4" s="230" t="s">
        <v>64</v>
      </c>
      <c r="K4" s="230" t="s">
        <v>64</v>
      </c>
      <c r="L4" s="231"/>
      <c r="M4" s="205"/>
    </row>
    <row r="5" spans="1:13" x14ac:dyDescent="0.3">
      <c r="A5" s="205"/>
    </row>
    <row r="6" spans="1:13" x14ac:dyDescent="0.3">
      <c r="L6" s="249"/>
    </row>
    <row r="7" spans="1:13" x14ac:dyDescent="0.3">
      <c r="A7" s="205">
        <v>1</v>
      </c>
      <c r="B7" s="193" t="s">
        <v>151</v>
      </c>
      <c r="E7" s="213">
        <v>0</v>
      </c>
      <c r="G7" s="212"/>
      <c r="H7" s="212"/>
      <c r="I7" s="233"/>
      <c r="J7" s="232" t="str">
        <f>IF(E7=0,"",(G7-E7)/(E7))</f>
        <v/>
      </c>
      <c r="K7" s="232" t="str">
        <f>IF(G7=0,"",(H7-G7)/(G7))</f>
        <v/>
      </c>
      <c r="L7" s="319"/>
      <c r="M7" s="233"/>
    </row>
    <row r="8" spans="1:13" x14ac:dyDescent="0.3">
      <c r="A8" s="205">
        <v>2</v>
      </c>
      <c r="B8" s="193" t="s">
        <v>152</v>
      </c>
      <c r="E8" s="213">
        <v>0</v>
      </c>
      <c r="G8" s="212"/>
      <c r="H8" s="212"/>
      <c r="I8" s="233"/>
      <c r="J8" s="232" t="str">
        <f t="shared" ref="J8:J14" si="0">IF(E8=0,"",(G8-E8)/(E8))</f>
        <v/>
      </c>
      <c r="K8" s="232" t="str">
        <f t="shared" ref="K8:K14" si="1">IF(G8=0,"",(H8-G8)/(G8))</f>
        <v/>
      </c>
      <c r="L8" s="319"/>
      <c r="M8" s="233"/>
    </row>
    <row r="9" spans="1:13" x14ac:dyDescent="0.3">
      <c r="A9" s="205">
        <v>3</v>
      </c>
      <c r="B9" s="193" t="s">
        <v>153</v>
      </c>
      <c r="E9" s="213">
        <v>0</v>
      </c>
      <c r="G9" s="212"/>
      <c r="H9" s="212"/>
      <c r="I9" s="233"/>
      <c r="J9" s="232" t="str">
        <f t="shared" si="0"/>
        <v/>
      </c>
      <c r="K9" s="232" t="str">
        <f t="shared" si="1"/>
        <v/>
      </c>
      <c r="L9" s="319"/>
      <c r="M9" s="233"/>
    </row>
    <row r="10" spans="1:13" x14ac:dyDescent="0.3">
      <c r="A10" s="205">
        <v>4</v>
      </c>
      <c r="B10" s="193" t="s">
        <v>154</v>
      </c>
      <c r="E10" s="213">
        <v>0</v>
      </c>
      <c r="G10" s="212"/>
      <c r="H10" s="212"/>
      <c r="I10" s="233"/>
      <c r="J10" s="232" t="str">
        <f t="shared" si="0"/>
        <v/>
      </c>
      <c r="K10" s="232" t="str">
        <f t="shared" si="1"/>
        <v/>
      </c>
      <c r="L10" s="319"/>
      <c r="M10" s="233"/>
    </row>
    <row r="11" spans="1:13" x14ac:dyDescent="0.3">
      <c r="A11" s="205">
        <v>5</v>
      </c>
      <c r="B11" s="193" t="s">
        <v>155</v>
      </c>
      <c r="E11" s="213">
        <v>0</v>
      </c>
      <c r="G11" s="212"/>
      <c r="H11" s="212"/>
      <c r="I11" s="233"/>
      <c r="J11" s="232" t="str">
        <f t="shared" si="0"/>
        <v/>
      </c>
      <c r="K11" s="232" t="str">
        <f t="shared" si="1"/>
        <v/>
      </c>
      <c r="L11" s="319"/>
      <c r="M11" s="233"/>
    </row>
    <row r="12" spans="1:13" x14ac:dyDescent="0.3">
      <c r="A12" s="205">
        <v>6</v>
      </c>
      <c r="B12" s="193" t="s">
        <v>127</v>
      </c>
      <c r="E12" s="213">
        <v>0</v>
      </c>
      <c r="G12" s="212"/>
      <c r="H12" s="212"/>
      <c r="I12" s="233"/>
      <c r="J12" s="232" t="str">
        <f t="shared" si="0"/>
        <v/>
      </c>
      <c r="K12" s="232" t="str">
        <f t="shared" si="1"/>
        <v/>
      </c>
      <c r="L12" s="319"/>
      <c r="M12" s="233"/>
    </row>
    <row r="13" spans="1:13" x14ac:dyDescent="0.3">
      <c r="A13" s="205">
        <v>7</v>
      </c>
      <c r="B13" s="193" t="s">
        <v>129</v>
      </c>
      <c r="E13" s="213">
        <v>0</v>
      </c>
      <c r="G13" s="212"/>
      <c r="H13" s="212"/>
      <c r="I13" s="233"/>
      <c r="J13" s="232" t="str">
        <f t="shared" si="0"/>
        <v/>
      </c>
      <c r="K13" s="232" t="str">
        <f t="shared" si="1"/>
        <v/>
      </c>
      <c r="L13" s="319"/>
      <c r="M13" s="233"/>
    </row>
    <row r="14" spans="1:13" x14ac:dyDescent="0.3">
      <c r="A14" s="205">
        <v>8</v>
      </c>
      <c r="B14" s="193" t="s">
        <v>156</v>
      </c>
      <c r="E14" s="213">
        <v>0</v>
      </c>
      <c r="G14" s="212"/>
      <c r="H14" s="212"/>
      <c r="I14" s="233"/>
      <c r="J14" s="232" t="str">
        <f t="shared" si="0"/>
        <v/>
      </c>
      <c r="K14" s="232" t="str">
        <f t="shared" si="1"/>
        <v/>
      </c>
      <c r="L14" s="319"/>
      <c r="M14" s="233"/>
    </row>
    <row r="15" spans="1:13" x14ac:dyDescent="0.3">
      <c r="A15" s="205">
        <v>9</v>
      </c>
      <c r="B15" s="198" t="s">
        <v>157</v>
      </c>
      <c r="E15" s="273">
        <f>E25+E27</f>
        <v>0</v>
      </c>
      <c r="G15" s="253"/>
      <c r="H15" s="253"/>
      <c r="I15" s="233"/>
      <c r="J15" s="232" t="str">
        <f t="shared" ref="J15" si="2">IF(G15=0,"",(E15-G15)/(G15))</f>
        <v/>
      </c>
      <c r="K15" s="232" t="str">
        <f t="shared" ref="K15" si="3">IF(H15=0,"",(G15-H15)/(H15))</f>
        <v/>
      </c>
      <c r="L15" s="319"/>
      <c r="M15" s="233"/>
    </row>
    <row r="16" spans="1:13" x14ac:dyDescent="0.3">
      <c r="A16" s="206"/>
      <c r="B16" s="234" t="s">
        <v>158</v>
      </c>
      <c r="C16" s="234"/>
      <c r="D16" s="234"/>
      <c r="E16" s="257">
        <f>SUM(E7:E15)</f>
        <v>0</v>
      </c>
      <c r="G16" s="235">
        <f t="shared" ref="G16:H16" si="4">SUM(G7:G15)</f>
        <v>0</v>
      </c>
      <c r="H16" s="235">
        <f t="shared" si="4"/>
        <v>0</v>
      </c>
      <c r="I16" s="233"/>
      <c r="J16" s="232" t="str">
        <f>IF(E16=0,"",(G16-E16)/(E16))</f>
        <v/>
      </c>
      <c r="K16" s="232" t="str">
        <f>IF(G16=0,"",(H16-G16)/(G16))</f>
        <v/>
      </c>
      <c r="L16" s="320"/>
      <c r="M16" s="233"/>
    </row>
    <row r="17" spans="1:13" ht="15" customHeight="1" x14ac:dyDescent="0.3">
      <c r="E17" s="214"/>
      <c r="G17" s="214"/>
      <c r="H17" s="214"/>
      <c r="I17" s="233"/>
      <c r="J17" s="232"/>
      <c r="K17" s="232"/>
      <c r="L17" s="319"/>
      <c r="M17" s="233"/>
    </row>
    <row r="18" spans="1:13" x14ac:dyDescent="0.3">
      <c r="A18" s="205">
        <v>10</v>
      </c>
      <c r="B18" s="193" t="s">
        <v>159</v>
      </c>
      <c r="E18" s="268">
        <v>0</v>
      </c>
      <c r="G18" s="224"/>
      <c r="H18" s="224"/>
      <c r="I18" s="233"/>
      <c r="J18" s="232" t="str">
        <f>IF(E18=0,"",(G18-E18)/(E18))</f>
        <v/>
      </c>
      <c r="K18" s="232" t="str">
        <f>IF(G18=0,"",(H18-G18)/(G18))</f>
        <v/>
      </c>
      <c r="L18" s="319"/>
      <c r="M18" s="233"/>
    </row>
    <row r="19" spans="1:13" x14ac:dyDescent="0.3">
      <c r="B19" s="205" t="s">
        <v>160</v>
      </c>
      <c r="C19" s="205"/>
      <c r="D19" s="205"/>
      <c r="E19" s="235">
        <f>E16+E18</f>
        <v>0</v>
      </c>
      <c r="G19" s="235">
        <f t="shared" ref="G19:H19" si="5">G16+G18</f>
        <v>0</v>
      </c>
      <c r="H19" s="235">
        <f t="shared" si="5"/>
        <v>0</v>
      </c>
      <c r="I19" s="233"/>
      <c r="J19" s="232" t="str">
        <f>IF(E19=0,"",(G19-E19)/(E19))</f>
        <v/>
      </c>
      <c r="K19" s="232" t="str">
        <f>IF(G19=0,"",(H19-G19)/(G19))</f>
        <v/>
      </c>
      <c r="L19" s="320"/>
      <c r="M19" s="233"/>
    </row>
    <row r="20" spans="1:13" ht="15" customHeight="1" x14ac:dyDescent="0.3">
      <c r="B20" s="205"/>
      <c r="C20" s="205"/>
      <c r="D20" s="205"/>
      <c r="E20" s="236"/>
      <c r="G20" s="236"/>
      <c r="H20" s="236"/>
      <c r="I20" s="232"/>
      <c r="J20" s="232"/>
      <c r="K20" s="232"/>
      <c r="L20" s="320"/>
      <c r="M20" s="233"/>
    </row>
    <row r="21" spans="1:13" ht="15" customHeight="1" x14ac:dyDescent="0.3">
      <c r="B21" s="237" t="s">
        <v>161</v>
      </c>
      <c r="C21" s="238"/>
      <c r="D21" s="238"/>
      <c r="E21" s="239"/>
      <c r="F21" s="239"/>
      <c r="G21" s="239"/>
      <c r="H21" s="239"/>
      <c r="I21" s="240"/>
      <c r="J21" s="240"/>
      <c r="K21" s="240"/>
      <c r="L21" s="321"/>
      <c r="M21" s="233"/>
    </row>
    <row r="22" spans="1:13" x14ac:dyDescent="0.3">
      <c r="B22" s="241"/>
      <c r="C22" s="205"/>
      <c r="D22" s="205" t="s">
        <v>162</v>
      </c>
      <c r="E22" s="213">
        <v>0</v>
      </c>
      <c r="G22" s="212"/>
      <c r="H22" s="212"/>
      <c r="I22" s="233"/>
      <c r="J22" s="232" t="str">
        <f t="shared" ref="J22:J64" si="6">IF(E22=0,"",(G22-E22)/(E22))</f>
        <v/>
      </c>
      <c r="K22" s="232" t="str">
        <f t="shared" ref="K22:K64" si="7">IF(G22=0,"",(H22-G22)/(G22))</f>
        <v/>
      </c>
      <c r="L22" s="321"/>
      <c r="M22" s="233"/>
    </row>
    <row r="23" spans="1:13" x14ac:dyDescent="0.3">
      <c r="B23" s="241"/>
      <c r="C23" s="205"/>
      <c r="D23" s="205" t="s">
        <v>163</v>
      </c>
      <c r="E23" s="213">
        <v>0</v>
      </c>
      <c r="G23" s="212"/>
      <c r="H23" s="212"/>
      <c r="I23" s="233"/>
      <c r="J23" s="232" t="str">
        <f t="shared" si="6"/>
        <v/>
      </c>
      <c r="K23" s="232" t="str">
        <f t="shared" si="7"/>
        <v/>
      </c>
      <c r="L23" s="321"/>
      <c r="M23" s="233"/>
    </row>
    <row r="24" spans="1:13" x14ac:dyDescent="0.3">
      <c r="B24" s="241"/>
      <c r="C24" s="205"/>
      <c r="D24" s="205" t="s">
        <v>164</v>
      </c>
      <c r="E24" s="213">
        <v>0</v>
      </c>
      <c r="G24" s="212"/>
      <c r="H24" s="212"/>
      <c r="I24" s="233"/>
      <c r="J24" s="232" t="str">
        <f t="shared" si="6"/>
        <v/>
      </c>
      <c r="K24" s="232" t="str">
        <f t="shared" si="7"/>
        <v/>
      </c>
      <c r="L24" s="321"/>
      <c r="M24" s="233"/>
    </row>
    <row r="25" spans="1:13" x14ac:dyDescent="0.3">
      <c r="B25" s="241"/>
      <c r="C25" s="205"/>
      <c r="D25" s="205" t="s">
        <v>165</v>
      </c>
      <c r="E25" s="213">
        <v>0</v>
      </c>
      <c r="G25" s="253"/>
      <c r="H25" s="253"/>
      <c r="I25" s="233"/>
      <c r="J25" s="232"/>
      <c r="K25" s="232"/>
      <c r="L25" s="321"/>
      <c r="M25" s="233"/>
    </row>
    <row r="26" spans="1:13" hidden="1" x14ac:dyDescent="0.3">
      <c r="B26" s="241"/>
      <c r="C26" s="205"/>
      <c r="D26" s="205"/>
      <c r="E26" s="214"/>
      <c r="G26" s="254"/>
      <c r="H26" s="254"/>
      <c r="I26" s="233"/>
      <c r="J26" s="232"/>
      <c r="K26" s="232"/>
      <c r="L26" s="321"/>
      <c r="M26" s="233"/>
    </row>
    <row r="27" spans="1:13" x14ac:dyDescent="0.3">
      <c r="B27" s="241"/>
      <c r="C27" s="205"/>
      <c r="D27" s="205" t="s">
        <v>166</v>
      </c>
      <c r="E27" s="213">
        <v>0</v>
      </c>
      <c r="G27" s="253"/>
      <c r="H27" s="253"/>
      <c r="I27" s="233"/>
      <c r="J27" s="232"/>
      <c r="K27" s="232"/>
      <c r="L27" s="321"/>
      <c r="M27" s="233"/>
    </row>
    <row r="28" spans="1:13" x14ac:dyDescent="0.3">
      <c r="B28" s="241"/>
      <c r="C28" s="205"/>
      <c r="D28" s="205" t="s">
        <v>167</v>
      </c>
      <c r="E28" s="213">
        <f>E18</f>
        <v>0</v>
      </c>
      <c r="G28" s="213">
        <f>G18</f>
        <v>0</v>
      </c>
      <c r="H28" s="213">
        <f>H18</f>
        <v>0</v>
      </c>
      <c r="I28" s="233"/>
      <c r="J28" s="232"/>
      <c r="K28" s="232"/>
      <c r="L28" s="321"/>
      <c r="M28" s="233"/>
    </row>
    <row r="29" spans="1:13" x14ac:dyDescent="0.3">
      <c r="B29" s="241"/>
      <c r="C29" s="205"/>
      <c r="D29" s="205" t="s">
        <v>160</v>
      </c>
      <c r="E29" s="235">
        <f>SUM(E22:E28)</f>
        <v>0</v>
      </c>
      <c r="G29" s="235">
        <f t="shared" ref="G29:H29" si="8">SUM(G22:G28)</f>
        <v>0</v>
      </c>
      <c r="H29" s="235">
        <f t="shared" si="8"/>
        <v>0</v>
      </c>
      <c r="I29" s="233"/>
      <c r="J29" s="232" t="str">
        <f t="shared" si="6"/>
        <v/>
      </c>
      <c r="K29" s="232" t="str">
        <f t="shared" si="7"/>
        <v/>
      </c>
      <c r="L29" s="321"/>
      <c r="M29" s="233"/>
    </row>
    <row r="30" spans="1:13" ht="15" customHeight="1" x14ac:dyDescent="0.3">
      <c r="B30" s="258"/>
      <c r="C30" s="243"/>
      <c r="D30" s="243"/>
      <c r="E30" s="257"/>
      <c r="F30" s="259"/>
      <c r="G30" s="257"/>
      <c r="H30" s="257"/>
      <c r="I30" s="260"/>
      <c r="J30" s="244"/>
      <c r="K30" s="261"/>
      <c r="L30" s="321"/>
      <c r="M30" s="233"/>
    </row>
    <row r="31" spans="1:13" ht="15" customHeight="1" x14ac:dyDescent="0.3">
      <c r="C31" s="205"/>
      <c r="D31" s="234"/>
      <c r="E31" s="214"/>
      <c r="G31" s="242"/>
      <c r="H31" s="242"/>
      <c r="I31" s="232"/>
      <c r="J31" s="232"/>
      <c r="K31" s="232"/>
      <c r="L31" s="320"/>
      <c r="M31" s="233"/>
    </row>
    <row r="32" spans="1:13" ht="15" customHeight="1" x14ac:dyDescent="0.3">
      <c r="A32" s="205" t="s">
        <v>168</v>
      </c>
      <c r="E32" s="214"/>
      <c r="F32" s="236"/>
      <c r="G32" s="214"/>
      <c r="H32" s="214"/>
      <c r="I32" s="232"/>
      <c r="J32" s="232"/>
      <c r="K32" s="232"/>
      <c r="L32" s="319"/>
      <c r="M32" s="233"/>
    </row>
    <row r="33" spans="1:13" x14ac:dyDescent="0.3">
      <c r="A33" s="199">
        <v>1</v>
      </c>
      <c r="B33" s="205" t="s">
        <v>77</v>
      </c>
      <c r="E33" s="213">
        <v>0</v>
      </c>
      <c r="G33" s="245">
        <v>0</v>
      </c>
      <c r="H33" s="245">
        <v>0</v>
      </c>
      <c r="I33" s="233"/>
      <c r="J33" s="232" t="str">
        <f t="shared" si="6"/>
        <v/>
      </c>
      <c r="K33" s="232" t="str">
        <f t="shared" si="7"/>
        <v/>
      </c>
      <c r="L33" s="319"/>
      <c r="M33" s="233"/>
    </row>
    <row r="34" spans="1:13" ht="15" customHeight="1" x14ac:dyDescent="0.3">
      <c r="A34" s="205"/>
      <c r="E34" s="214"/>
      <c r="G34" s="214"/>
      <c r="H34" s="214"/>
      <c r="I34" s="233"/>
      <c r="J34" s="232"/>
      <c r="K34" s="232"/>
      <c r="L34" s="319"/>
      <c r="M34" s="233"/>
    </row>
    <row r="35" spans="1:13" ht="15" customHeight="1" x14ac:dyDescent="0.3">
      <c r="E35" s="214"/>
      <c r="G35" s="214"/>
      <c r="H35" s="214"/>
      <c r="I35" s="233"/>
      <c r="J35" s="232"/>
      <c r="K35" s="232"/>
      <c r="L35" s="319"/>
      <c r="M35" s="233"/>
    </row>
    <row r="36" spans="1:13" x14ac:dyDescent="0.3">
      <c r="A36" s="205">
        <v>2</v>
      </c>
      <c r="B36" s="205" t="s">
        <v>78</v>
      </c>
      <c r="C36" s="193" t="s">
        <v>112</v>
      </c>
      <c r="D36" s="193" t="s">
        <v>151</v>
      </c>
      <c r="E36" s="213">
        <v>0</v>
      </c>
      <c r="G36" s="212"/>
      <c r="H36" s="212"/>
      <c r="I36" s="233"/>
      <c r="J36" s="232" t="str">
        <f t="shared" si="6"/>
        <v/>
      </c>
      <c r="K36" s="232" t="str">
        <f t="shared" si="7"/>
        <v/>
      </c>
      <c r="L36" s="319"/>
      <c r="M36" s="233"/>
    </row>
    <row r="37" spans="1:13" x14ac:dyDescent="0.3">
      <c r="A37" s="205"/>
      <c r="C37" s="193" t="s">
        <v>98</v>
      </c>
      <c r="D37" s="193" t="s">
        <v>152</v>
      </c>
      <c r="E37" s="213">
        <v>0</v>
      </c>
      <c r="G37" s="212"/>
      <c r="H37" s="212"/>
      <c r="I37" s="233"/>
      <c r="J37" s="232" t="str">
        <f t="shared" si="6"/>
        <v/>
      </c>
      <c r="K37" s="232" t="str">
        <f t="shared" si="7"/>
        <v/>
      </c>
      <c r="L37" s="319"/>
      <c r="M37" s="233"/>
    </row>
    <row r="38" spans="1:13" x14ac:dyDescent="0.3">
      <c r="A38" s="206"/>
      <c r="C38" s="222" t="s">
        <v>100</v>
      </c>
      <c r="D38" s="193" t="s">
        <v>153</v>
      </c>
      <c r="E38" s="213">
        <v>0</v>
      </c>
      <c r="G38" s="212"/>
      <c r="H38" s="212"/>
      <c r="I38" s="233"/>
      <c r="J38" s="232" t="str">
        <f t="shared" si="6"/>
        <v/>
      </c>
      <c r="K38" s="232" t="str">
        <f t="shared" si="7"/>
        <v/>
      </c>
      <c r="L38" s="319"/>
      <c r="M38" s="233"/>
    </row>
    <row r="39" spans="1:13" x14ac:dyDescent="0.3">
      <c r="A39" s="205"/>
      <c r="C39" s="193" t="s">
        <v>102</v>
      </c>
      <c r="D39" s="193" t="s">
        <v>154</v>
      </c>
      <c r="E39" s="213">
        <v>0</v>
      </c>
      <c r="G39" s="212"/>
      <c r="H39" s="212"/>
      <c r="I39" s="233"/>
      <c r="J39" s="232" t="str">
        <f t="shared" si="6"/>
        <v/>
      </c>
      <c r="K39" s="232" t="str">
        <f t="shared" si="7"/>
        <v/>
      </c>
      <c r="L39" s="319"/>
      <c r="M39" s="233"/>
    </row>
    <row r="40" spans="1:13" x14ac:dyDescent="0.3">
      <c r="A40" s="205"/>
      <c r="C40" s="193" t="s">
        <v>104</v>
      </c>
      <c r="D40" s="193" t="s">
        <v>169</v>
      </c>
      <c r="E40" s="213">
        <v>0</v>
      </c>
      <c r="G40" s="212"/>
      <c r="H40" s="212"/>
      <c r="I40" s="233"/>
      <c r="J40" s="232" t="str">
        <f t="shared" si="6"/>
        <v/>
      </c>
      <c r="K40" s="232" t="str">
        <f t="shared" si="7"/>
        <v/>
      </c>
      <c r="L40" s="319"/>
      <c r="M40" s="233"/>
    </row>
    <row r="41" spans="1:13" x14ac:dyDescent="0.3">
      <c r="A41" s="205"/>
      <c r="C41" s="211" t="s">
        <v>106</v>
      </c>
      <c r="D41" s="211" t="s">
        <v>155</v>
      </c>
      <c r="E41" s="213">
        <f>SUM(E42:E44)</f>
        <v>0</v>
      </c>
      <c r="G41" s="213">
        <f t="shared" ref="G41:H41" si="9">SUM(G42:G44)</f>
        <v>0</v>
      </c>
      <c r="H41" s="213">
        <f t="shared" si="9"/>
        <v>0</v>
      </c>
      <c r="I41" s="233"/>
      <c r="J41" s="232" t="str">
        <f t="shared" si="6"/>
        <v/>
      </c>
      <c r="K41" s="232" t="str">
        <f t="shared" si="7"/>
        <v/>
      </c>
      <c r="L41" s="319"/>
      <c r="M41" s="233"/>
    </row>
    <row r="42" spans="1:13" x14ac:dyDescent="0.3">
      <c r="A42" s="205"/>
      <c r="C42" s="227" t="s">
        <v>170</v>
      </c>
      <c r="D42" s="227" t="s">
        <v>171</v>
      </c>
      <c r="E42" s="213">
        <v>0</v>
      </c>
      <c r="G42" s="212"/>
      <c r="H42" s="212"/>
      <c r="I42" s="233"/>
      <c r="J42" s="232" t="str">
        <f t="shared" si="6"/>
        <v/>
      </c>
      <c r="K42" s="232" t="str">
        <f t="shared" si="7"/>
        <v/>
      </c>
      <c r="L42" s="319"/>
      <c r="M42" s="233"/>
    </row>
    <row r="43" spans="1:13" x14ac:dyDescent="0.3">
      <c r="A43" s="205"/>
      <c r="C43" s="227" t="s">
        <v>172</v>
      </c>
      <c r="D43" s="227" t="s">
        <v>173</v>
      </c>
      <c r="E43" s="213">
        <v>0</v>
      </c>
      <c r="G43" s="212"/>
      <c r="H43" s="212"/>
      <c r="I43" s="233"/>
      <c r="J43" s="232" t="str">
        <f t="shared" si="6"/>
        <v/>
      </c>
      <c r="K43" s="232" t="str">
        <f t="shared" si="7"/>
        <v/>
      </c>
      <c r="L43" s="319"/>
      <c r="M43" s="233"/>
    </row>
    <row r="44" spans="1:13" x14ac:dyDescent="0.3">
      <c r="A44" s="205"/>
      <c r="C44" s="227" t="s">
        <v>174</v>
      </c>
      <c r="D44" s="227" t="s">
        <v>109</v>
      </c>
      <c r="E44" s="213">
        <v>0</v>
      </c>
      <c r="G44" s="212"/>
      <c r="H44" s="212"/>
      <c r="I44" s="233"/>
      <c r="J44" s="232" t="str">
        <f t="shared" si="6"/>
        <v/>
      </c>
      <c r="K44" s="232" t="str">
        <f t="shared" si="7"/>
        <v/>
      </c>
      <c r="L44" s="319"/>
      <c r="M44" s="233"/>
    </row>
    <row r="45" spans="1:13" x14ac:dyDescent="0.3">
      <c r="A45" s="205"/>
      <c r="C45" s="193" t="s">
        <v>108</v>
      </c>
      <c r="D45" s="193" t="s">
        <v>127</v>
      </c>
      <c r="E45" s="213">
        <v>0</v>
      </c>
      <c r="G45" s="212"/>
      <c r="H45" s="212"/>
      <c r="I45" s="233"/>
      <c r="J45" s="232" t="str">
        <f t="shared" si="6"/>
        <v/>
      </c>
      <c r="K45" s="232" t="str">
        <f t="shared" si="7"/>
        <v/>
      </c>
      <c r="L45" s="319"/>
      <c r="M45" s="233"/>
    </row>
    <row r="46" spans="1:13" x14ac:dyDescent="0.3">
      <c r="A46" s="205"/>
      <c r="C46" s="193" t="s">
        <v>120</v>
      </c>
      <c r="D46" s="193" t="s">
        <v>129</v>
      </c>
      <c r="E46" s="213">
        <v>0</v>
      </c>
      <c r="G46" s="212"/>
      <c r="H46" s="212"/>
      <c r="I46" s="233"/>
      <c r="J46" s="232" t="str">
        <f t="shared" si="6"/>
        <v/>
      </c>
      <c r="K46" s="232" t="str">
        <f t="shared" si="7"/>
        <v/>
      </c>
      <c r="L46" s="319"/>
      <c r="M46" s="233"/>
    </row>
    <row r="47" spans="1:13" x14ac:dyDescent="0.3">
      <c r="A47" s="205"/>
      <c r="C47" s="246" t="s">
        <v>137</v>
      </c>
      <c r="D47" s="198" t="s">
        <v>175</v>
      </c>
      <c r="E47" s="213">
        <v>0</v>
      </c>
      <c r="G47" s="224"/>
      <c r="H47" s="224"/>
      <c r="I47" s="233"/>
      <c r="J47" s="232" t="str">
        <f t="shared" si="6"/>
        <v/>
      </c>
      <c r="K47" s="232" t="str">
        <f t="shared" si="7"/>
        <v/>
      </c>
      <c r="L47" s="319"/>
      <c r="M47" s="233"/>
    </row>
    <row r="48" spans="1:13" x14ac:dyDescent="0.3">
      <c r="A48" s="205"/>
      <c r="C48" s="198" t="s">
        <v>176</v>
      </c>
      <c r="D48" s="198" t="s">
        <v>177</v>
      </c>
      <c r="E48" s="213">
        <v>0</v>
      </c>
      <c r="G48" s="224"/>
      <c r="H48" s="224"/>
      <c r="I48" s="233"/>
      <c r="J48" s="232" t="str">
        <f t="shared" si="6"/>
        <v/>
      </c>
      <c r="K48" s="232" t="str">
        <f t="shared" si="7"/>
        <v/>
      </c>
      <c r="L48" s="319"/>
      <c r="M48" s="233"/>
    </row>
    <row r="49" spans="1:46" x14ac:dyDescent="0.3">
      <c r="A49" s="205"/>
      <c r="C49" s="198" t="s">
        <v>178</v>
      </c>
      <c r="D49" s="193" t="s">
        <v>179</v>
      </c>
      <c r="E49" s="213">
        <v>0</v>
      </c>
      <c r="G49" s="212"/>
      <c r="H49" s="212"/>
      <c r="I49" s="233"/>
      <c r="J49" s="232" t="str">
        <f t="shared" si="6"/>
        <v/>
      </c>
      <c r="K49" s="232" t="str">
        <f t="shared" si="7"/>
        <v/>
      </c>
      <c r="L49" s="319"/>
      <c r="M49" s="233"/>
    </row>
    <row r="50" spans="1:46" x14ac:dyDescent="0.3">
      <c r="A50" s="205"/>
      <c r="C50" s="198" t="s">
        <v>180</v>
      </c>
      <c r="D50" s="193" t="s">
        <v>181</v>
      </c>
      <c r="E50" s="213">
        <v>0</v>
      </c>
      <c r="G50" s="224"/>
      <c r="H50" s="224"/>
      <c r="I50" s="233"/>
      <c r="J50" s="232" t="str">
        <f t="shared" si="6"/>
        <v/>
      </c>
      <c r="K50" s="232" t="str">
        <f t="shared" si="7"/>
        <v/>
      </c>
      <c r="L50" s="319"/>
      <c r="M50" s="233"/>
    </row>
    <row r="51" spans="1:46" ht="13.15" customHeight="1" x14ac:dyDescent="0.3">
      <c r="A51" s="205"/>
      <c r="C51" s="198" t="s">
        <v>182</v>
      </c>
      <c r="D51" s="198" t="s">
        <v>109</v>
      </c>
      <c r="E51" s="213">
        <v>0</v>
      </c>
      <c r="G51" s="224"/>
      <c r="H51" s="224"/>
      <c r="I51" s="233"/>
      <c r="J51" s="232" t="str">
        <f t="shared" si="6"/>
        <v/>
      </c>
      <c r="K51" s="232" t="str">
        <f t="shared" si="7"/>
        <v/>
      </c>
      <c r="L51" s="322"/>
      <c r="M51" s="233"/>
    </row>
    <row r="52" spans="1:46" x14ac:dyDescent="0.3">
      <c r="A52" s="205"/>
      <c r="B52" s="205" t="s">
        <v>183</v>
      </c>
      <c r="E52" s="247">
        <f>SUM(E36:E51)-E41</f>
        <v>0</v>
      </c>
      <c r="G52" s="247">
        <f t="shared" ref="G52:H52" si="10">SUM(G36:G51)-G41</f>
        <v>0</v>
      </c>
      <c r="H52" s="247">
        <f t="shared" si="10"/>
        <v>0</v>
      </c>
      <c r="I52" s="233"/>
      <c r="J52" s="232" t="str">
        <f t="shared" si="6"/>
        <v/>
      </c>
      <c r="K52" s="232" t="str">
        <f t="shared" si="7"/>
        <v/>
      </c>
      <c r="L52" s="319"/>
      <c r="M52" s="233"/>
    </row>
    <row r="53" spans="1:46" ht="15" customHeight="1" x14ac:dyDescent="0.3">
      <c r="E53" s="214"/>
      <c r="G53" s="214"/>
      <c r="H53" s="214"/>
      <c r="I53" s="233"/>
      <c r="J53" s="232"/>
      <c r="K53" s="232"/>
      <c r="L53" s="319"/>
      <c r="M53" s="233"/>
    </row>
    <row r="54" spans="1:46" x14ac:dyDescent="0.3">
      <c r="A54" s="205">
        <v>3</v>
      </c>
      <c r="B54" s="205" t="s">
        <v>80</v>
      </c>
      <c r="C54" s="193" t="s">
        <v>112</v>
      </c>
      <c r="D54" s="193" t="s">
        <v>184</v>
      </c>
      <c r="E54" s="213">
        <v>0</v>
      </c>
      <c r="G54" s="212"/>
      <c r="H54" s="212"/>
      <c r="I54" s="233"/>
      <c r="J54" s="232" t="str">
        <f t="shared" si="6"/>
        <v/>
      </c>
      <c r="K54" s="232" t="str">
        <f t="shared" si="7"/>
        <v/>
      </c>
      <c r="L54" s="319"/>
      <c r="M54" s="233"/>
    </row>
    <row r="55" spans="1:46" x14ac:dyDescent="0.3">
      <c r="A55" s="205"/>
      <c r="B55" s="205"/>
      <c r="C55" s="193" t="s">
        <v>98</v>
      </c>
      <c r="D55" s="193" t="s">
        <v>185</v>
      </c>
      <c r="E55" s="213">
        <v>0</v>
      </c>
      <c r="G55" s="212"/>
      <c r="H55" s="212"/>
      <c r="I55" s="233"/>
      <c r="J55" s="232" t="str">
        <f t="shared" si="6"/>
        <v/>
      </c>
      <c r="K55" s="232" t="str">
        <f t="shared" si="7"/>
        <v/>
      </c>
      <c r="L55" s="319"/>
      <c r="M55" s="233"/>
    </row>
    <row r="56" spans="1:46" x14ac:dyDescent="0.3">
      <c r="A56" s="205"/>
      <c r="B56" s="205"/>
      <c r="C56" s="193" t="s">
        <v>100</v>
      </c>
      <c r="D56" s="193" t="s">
        <v>186</v>
      </c>
      <c r="E56" s="268">
        <v>0</v>
      </c>
      <c r="G56" s="224"/>
      <c r="H56" s="224"/>
      <c r="I56" s="233"/>
      <c r="J56" s="232" t="str">
        <f t="shared" si="6"/>
        <v/>
      </c>
      <c r="K56" s="232" t="str">
        <f t="shared" si="7"/>
        <v/>
      </c>
      <c r="L56" s="319"/>
      <c r="M56" s="233"/>
    </row>
    <row r="57" spans="1:46" x14ac:dyDescent="0.3">
      <c r="A57" s="205"/>
      <c r="B57" s="205" t="s">
        <v>187</v>
      </c>
      <c r="E57" s="247">
        <f>SUM(E54:E56)</f>
        <v>0</v>
      </c>
      <c r="G57" s="247">
        <f t="shared" ref="G57:H57" si="11">SUM(G54:G56)</f>
        <v>0</v>
      </c>
      <c r="H57" s="247">
        <f t="shared" si="11"/>
        <v>0</v>
      </c>
      <c r="I57" s="233"/>
      <c r="J57" s="232" t="str">
        <f t="shared" si="6"/>
        <v/>
      </c>
      <c r="K57" s="232" t="str">
        <f t="shared" si="7"/>
        <v/>
      </c>
      <c r="L57" s="319"/>
      <c r="M57" s="233"/>
    </row>
    <row r="58" spans="1:46" ht="15" customHeight="1" x14ac:dyDescent="0.3">
      <c r="B58" s="205"/>
      <c r="C58" s="205"/>
      <c r="D58" s="205"/>
      <c r="E58" s="214"/>
      <c r="G58" s="214"/>
      <c r="H58" s="214"/>
      <c r="I58" s="233"/>
      <c r="J58" s="232"/>
      <c r="K58" s="232"/>
      <c r="L58" s="319"/>
      <c r="M58" s="233"/>
    </row>
    <row r="59" spans="1:46" s="221" customFormat="1" x14ac:dyDescent="0.3">
      <c r="A59" s="206">
        <v>4</v>
      </c>
      <c r="B59" s="206" t="s">
        <v>188</v>
      </c>
      <c r="C59" s="221" t="s">
        <v>112</v>
      </c>
      <c r="D59" s="248" t="s">
        <v>189</v>
      </c>
      <c r="E59" s="213">
        <v>0</v>
      </c>
      <c r="F59" s="193"/>
      <c r="G59" s="212"/>
      <c r="H59" s="212"/>
      <c r="I59" s="233"/>
      <c r="J59" s="232" t="str">
        <f t="shared" si="6"/>
        <v/>
      </c>
      <c r="K59" s="232" t="str">
        <f t="shared" si="7"/>
        <v/>
      </c>
      <c r="L59" s="319"/>
      <c r="M59" s="23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c r="AM59" s="193"/>
      <c r="AN59" s="193"/>
      <c r="AO59" s="193"/>
      <c r="AP59" s="193"/>
      <c r="AQ59" s="193"/>
      <c r="AR59" s="193"/>
      <c r="AS59" s="193"/>
      <c r="AT59" s="193"/>
    </row>
    <row r="60" spans="1:46" s="221" customFormat="1" x14ac:dyDescent="0.3">
      <c r="A60" s="206"/>
      <c r="B60" s="206"/>
      <c r="C60" s="221" t="s">
        <v>98</v>
      </c>
      <c r="D60" s="248" t="s">
        <v>190</v>
      </c>
      <c r="E60" s="268">
        <v>0</v>
      </c>
      <c r="F60" s="193"/>
      <c r="G60" s="224"/>
      <c r="H60" s="224"/>
      <c r="I60" s="233"/>
      <c r="J60" s="232" t="str">
        <f t="shared" si="6"/>
        <v/>
      </c>
      <c r="K60" s="232" t="str">
        <f t="shared" si="7"/>
        <v/>
      </c>
      <c r="L60" s="319"/>
      <c r="M60" s="23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3"/>
      <c r="AP60" s="193"/>
      <c r="AQ60" s="193"/>
      <c r="AR60" s="193"/>
      <c r="AS60" s="193"/>
      <c r="AT60" s="193"/>
    </row>
    <row r="61" spans="1:46" x14ac:dyDescent="0.3">
      <c r="C61" s="193" t="s">
        <v>100</v>
      </c>
      <c r="D61" s="193" t="s">
        <v>109</v>
      </c>
      <c r="E61" s="268">
        <v>0</v>
      </c>
      <c r="G61" s="224"/>
      <c r="H61" s="224"/>
      <c r="I61" s="233"/>
      <c r="J61" s="232" t="str">
        <f t="shared" si="6"/>
        <v/>
      </c>
      <c r="K61" s="232" t="str">
        <f t="shared" si="7"/>
        <v/>
      </c>
      <c r="L61" s="319"/>
      <c r="M61" s="233"/>
    </row>
    <row r="62" spans="1:46" x14ac:dyDescent="0.3">
      <c r="C62" s="193" t="s">
        <v>102</v>
      </c>
      <c r="D62" s="198" t="s">
        <v>191</v>
      </c>
      <c r="E62" s="213">
        <v>0</v>
      </c>
      <c r="G62" s="212"/>
      <c r="H62" s="212"/>
      <c r="I62" s="233"/>
      <c r="J62" s="232" t="str">
        <f t="shared" si="6"/>
        <v/>
      </c>
      <c r="K62" s="232" t="str">
        <f t="shared" si="7"/>
        <v/>
      </c>
      <c r="L62" s="319"/>
      <c r="M62" s="233"/>
    </row>
    <row r="63" spans="1:46" x14ac:dyDescent="0.3">
      <c r="C63" s="193" t="s">
        <v>104</v>
      </c>
      <c r="D63" s="198" t="s">
        <v>192</v>
      </c>
      <c r="E63" s="268">
        <v>0</v>
      </c>
      <c r="G63" s="224"/>
      <c r="H63" s="224"/>
      <c r="I63" s="233"/>
      <c r="J63" s="232" t="str">
        <f t="shared" si="6"/>
        <v/>
      </c>
      <c r="K63" s="232" t="str">
        <f t="shared" si="7"/>
        <v/>
      </c>
      <c r="L63" s="319"/>
      <c r="M63" s="233"/>
    </row>
    <row r="64" spans="1:46" x14ac:dyDescent="0.3">
      <c r="B64" s="205" t="s">
        <v>193</v>
      </c>
      <c r="E64" s="247">
        <f>SUM(E59:E63)</f>
        <v>0</v>
      </c>
      <c r="G64" s="247">
        <f t="shared" ref="G64:H64" si="12">SUM(G59:G63)</f>
        <v>0</v>
      </c>
      <c r="H64" s="247">
        <f t="shared" si="12"/>
        <v>0</v>
      </c>
      <c r="I64" s="233"/>
      <c r="J64" s="232" t="str">
        <f t="shared" si="6"/>
        <v/>
      </c>
      <c r="K64" s="232" t="str">
        <f t="shared" si="7"/>
        <v/>
      </c>
      <c r="L64" s="319"/>
      <c r="M64" s="233"/>
    </row>
    <row r="65" spans="1:12" x14ac:dyDescent="0.3">
      <c r="B65" s="205"/>
      <c r="C65" s="205"/>
      <c r="D65" s="205"/>
      <c r="L65" s="249"/>
    </row>
    <row r="66" spans="1:12" ht="45" customHeight="1" x14ac:dyDescent="0.3">
      <c r="A66" s="250" t="s">
        <v>194</v>
      </c>
      <c r="B66" s="337" t="s">
        <v>195</v>
      </c>
      <c r="C66" s="338"/>
      <c r="D66" s="338"/>
      <c r="L66" s="249"/>
    </row>
    <row r="67" spans="1:12" x14ac:dyDescent="0.3">
      <c r="L67" s="249"/>
    </row>
    <row r="68" spans="1:12" x14ac:dyDescent="0.3">
      <c r="L68" s="249"/>
    </row>
    <row r="69" spans="1:12" x14ac:dyDescent="0.3">
      <c r="L69" s="249"/>
    </row>
    <row r="70" spans="1:12" x14ac:dyDescent="0.3">
      <c r="L70" s="249"/>
    </row>
    <row r="71" spans="1:12" x14ac:dyDescent="0.3">
      <c r="L71" s="249"/>
    </row>
    <row r="72" spans="1:12" x14ac:dyDescent="0.3">
      <c r="L72" s="249"/>
    </row>
    <row r="73" spans="1:12" x14ac:dyDescent="0.3">
      <c r="L73" s="249"/>
    </row>
    <row r="74" spans="1:12" x14ac:dyDescent="0.3">
      <c r="L74" s="249"/>
    </row>
    <row r="75" spans="1:12" x14ac:dyDescent="0.3">
      <c r="L75" s="249"/>
    </row>
    <row r="76" spans="1:12" x14ac:dyDescent="0.3">
      <c r="L76" s="249"/>
    </row>
    <row r="77" spans="1:12" x14ac:dyDescent="0.3">
      <c r="L77" s="249"/>
    </row>
  </sheetData>
  <sheetProtection formatRows="0"/>
  <mergeCells count="1">
    <mergeCell ref="B66:D66"/>
  </mergeCells>
  <conditionalFormatting sqref="I20:I21 I31:I32 J7:K64">
    <cfRule type="expression" dxfId="3" priority="1" stopIfTrue="1">
      <formula>#REF!&gt;0</formula>
    </cfRule>
    <cfRule type="expression" dxfId="2" priority="2" stopIfTrue="1">
      <formula>"m7&gt;0"</formula>
    </cfRule>
  </conditionalFormatting>
  <dataValidations count="1">
    <dataValidation type="whole" allowBlank="1" showInputMessage="1" showErrorMessage="1" sqref="E18 E7:E15 E54:E57 E59:E63 G7:H15 G59:H63 G18:H18 G36:H51 G54:H57 E36:E51" xr:uid="{00000000-0002-0000-0600-000000000000}">
      <formula1>-1E+30</formula1>
      <formula2>1E+30</formula2>
    </dataValidation>
  </dataValidations>
  <pageMargins left="0.75" right="0.68" top="0.68" bottom="0.7" header="0.5" footer="0.5"/>
  <pageSetup paperSize="8" scale="70" orientation="landscape" r:id="rId1"/>
  <headerFooter alignWithMargins="0"/>
  <ignoredErrors>
    <ignoredError sqref="J15:K15"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44"/>
  <sheetViews>
    <sheetView showGridLines="0" topLeftCell="A30" zoomScaleNormal="100" workbookViewId="0">
      <selection activeCell="J45" sqref="J45"/>
    </sheetView>
  </sheetViews>
  <sheetFormatPr defaultColWidth="27.26953125" defaultRowHeight="17" x14ac:dyDescent="0.4"/>
  <cols>
    <col min="1" max="1" width="71.54296875" style="79" bestFit="1" customWidth="1"/>
    <col min="2" max="2" width="5.54296875" style="79" customWidth="1"/>
    <col min="3" max="3" width="10.7265625" style="79" customWidth="1"/>
    <col min="4" max="4" width="6" style="79" customWidth="1"/>
    <col min="5" max="7" width="10.54296875" style="79" customWidth="1"/>
    <col min="8" max="10" width="10.7265625" style="79" customWidth="1"/>
    <col min="11" max="11" width="5.7265625" style="79" customWidth="1"/>
    <col min="12" max="17" width="10.7265625" style="79" customWidth="1"/>
    <col min="18" max="18" width="71.26953125" style="79" customWidth="1"/>
    <col min="19" max="16384" width="27.26953125" style="79"/>
  </cols>
  <sheetData>
    <row r="1" spans="1:18" x14ac:dyDescent="0.4">
      <c r="A1" s="339">
        <f>Declaration!C3</f>
        <v>0</v>
      </c>
      <c r="B1" s="339"/>
      <c r="C1" s="339"/>
      <c r="D1" s="339"/>
      <c r="E1" s="339"/>
      <c r="F1" s="106"/>
      <c r="G1" s="106"/>
      <c r="H1" s="106"/>
      <c r="I1" s="106"/>
      <c r="J1" s="106"/>
    </row>
    <row r="2" spans="1:18" x14ac:dyDescent="0.4">
      <c r="A2" s="106"/>
      <c r="B2" s="106"/>
      <c r="C2" s="106"/>
      <c r="D2" s="106"/>
      <c r="E2" s="106"/>
      <c r="F2" s="106"/>
      <c r="G2" s="106"/>
      <c r="H2" s="106"/>
      <c r="I2" s="106"/>
      <c r="J2" s="106"/>
    </row>
    <row r="3" spans="1:18" x14ac:dyDescent="0.4">
      <c r="A3" s="106"/>
      <c r="B3" s="106"/>
      <c r="C3" s="106"/>
      <c r="D3" s="106"/>
      <c r="E3" s="106"/>
      <c r="F3" s="106"/>
      <c r="G3" s="106"/>
      <c r="H3" s="106"/>
      <c r="I3" s="106"/>
      <c r="J3" s="106"/>
    </row>
    <row r="4" spans="1:18" ht="34" x14ac:dyDescent="0.4">
      <c r="A4" s="339" t="s">
        <v>196</v>
      </c>
      <c r="B4" s="339"/>
      <c r="C4" s="80" t="str">
        <f>SOCIE!D3</f>
        <v>Actual 2020-21</v>
      </c>
      <c r="D4" s="81"/>
      <c r="E4" s="80" t="str">
        <f>SOCIE!F3</f>
        <v>Forecast 2021-22</v>
      </c>
      <c r="F4" s="80" t="str">
        <f>SOCIE!G3</f>
        <v>Forecast 2022-23</v>
      </c>
      <c r="G4" s="80" t="str">
        <f>SOCIE!H3</f>
        <v>Forecast 2023-24</v>
      </c>
      <c r="H4" s="80" t="str">
        <f>SOCIE!I3</f>
        <v>Forecast 2024-25</v>
      </c>
      <c r="I4" s="80" t="str">
        <f>SOCIE!J3</f>
        <v>Forecast 2025-26</v>
      </c>
      <c r="J4" s="80" t="str">
        <f>SOCIE!K3</f>
        <v>Forecast 2026-27</v>
      </c>
      <c r="K4" s="80"/>
      <c r="L4" s="82" t="str">
        <f>SOCIE!M3</f>
        <v>2020-21 - 2021-22</v>
      </c>
      <c r="M4" s="82" t="str">
        <f>SOCIE!N3</f>
        <v>2021-22- 2022-23</v>
      </c>
      <c r="N4" s="82" t="str">
        <f>SOCIE!O3</f>
        <v>2022-23 - 2023-24</v>
      </c>
      <c r="O4" s="82" t="str">
        <f>SOCIE!P3</f>
        <v>2023-24 - 2024-25</v>
      </c>
      <c r="P4" s="82" t="str">
        <f>SOCIE!Q3</f>
        <v>2024-25 - 2025-26</v>
      </c>
      <c r="Q4" s="82" t="str">
        <f>SOCIE!R3</f>
        <v>2025-26 - 2026-27</v>
      </c>
      <c r="R4" s="83" t="s">
        <v>63</v>
      </c>
    </row>
    <row r="5" spans="1:18" x14ac:dyDescent="0.4">
      <c r="C5" s="84" t="s">
        <v>16</v>
      </c>
      <c r="D5" s="85"/>
      <c r="E5" s="84" t="s">
        <v>16</v>
      </c>
      <c r="F5" s="84" t="s">
        <v>16</v>
      </c>
      <c r="G5" s="84" t="s">
        <v>16</v>
      </c>
      <c r="H5" s="84" t="s">
        <v>16</v>
      </c>
      <c r="I5" s="84" t="s">
        <v>16</v>
      </c>
      <c r="J5" s="84" t="s">
        <v>16</v>
      </c>
      <c r="K5" s="84"/>
      <c r="L5" s="85" t="s">
        <v>64</v>
      </c>
      <c r="M5" s="85" t="s">
        <v>64</v>
      </c>
      <c r="N5" s="85" t="s">
        <v>64</v>
      </c>
      <c r="O5" s="85" t="s">
        <v>64</v>
      </c>
      <c r="P5" s="85" t="s">
        <v>64</v>
      </c>
      <c r="Q5" s="85" t="s">
        <v>64</v>
      </c>
    </row>
    <row r="6" spans="1:18" x14ac:dyDescent="0.4">
      <c r="A6" s="86"/>
    </row>
    <row r="7" spans="1:18" x14ac:dyDescent="0.4">
      <c r="E7" s="111"/>
      <c r="F7" s="111"/>
      <c r="G7" s="111"/>
      <c r="H7" s="111"/>
      <c r="I7" s="111"/>
      <c r="J7" s="111"/>
    </row>
    <row r="8" spans="1:18" s="89" customFormat="1" ht="51.75" customHeight="1" x14ac:dyDescent="0.25">
      <c r="A8" s="103" t="s">
        <v>83</v>
      </c>
      <c r="B8" s="103"/>
      <c r="C8" s="87">
        <f>SOCIE!D30</f>
        <v>0</v>
      </c>
      <c r="D8" s="87"/>
      <c r="E8" s="87">
        <f>SOCIE!F30</f>
        <v>0</v>
      </c>
      <c r="F8" s="87">
        <f>SOCIE!G30</f>
        <v>0</v>
      </c>
      <c r="G8" s="87">
        <f>SOCIE!H30</f>
        <v>0</v>
      </c>
      <c r="H8" s="87">
        <f>SOCIE!I30</f>
        <v>0</v>
      </c>
      <c r="I8" s="87">
        <f>SOCIE!J30</f>
        <v>0</v>
      </c>
      <c r="J8" s="87">
        <f>SOCIE!K30</f>
        <v>0</v>
      </c>
      <c r="K8" s="88"/>
      <c r="L8" s="112" t="s">
        <v>197</v>
      </c>
      <c r="M8" s="112" t="s">
        <v>197</v>
      </c>
      <c r="N8" s="112" t="s">
        <v>197</v>
      </c>
      <c r="O8" s="112"/>
      <c r="P8" s="112"/>
      <c r="Q8" s="112"/>
    </row>
    <row r="9" spans="1:18" s="89" customFormat="1" x14ac:dyDescent="0.25">
      <c r="C9" s="90"/>
      <c r="D9" s="90"/>
      <c r="E9" s="90"/>
      <c r="F9" s="90"/>
      <c r="G9" s="90"/>
      <c r="H9" s="90"/>
      <c r="I9" s="90"/>
      <c r="J9" s="90"/>
      <c r="K9" s="88"/>
      <c r="L9" s="112"/>
      <c r="M9" s="112"/>
      <c r="N9" s="112"/>
      <c r="O9" s="112"/>
      <c r="P9" s="112"/>
      <c r="Q9" s="112"/>
    </row>
    <row r="10" spans="1:18" s="89" customFormat="1" x14ac:dyDescent="0.25">
      <c r="A10" s="91" t="s">
        <v>198</v>
      </c>
      <c r="C10" s="92"/>
      <c r="D10" s="92"/>
      <c r="E10" s="92"/>
      <c r="F10" s="92"/>
      <c r="G10" s="92"/>
      <c r="H10" s="92"/>
      <c r="I10" s="92"/>
      <c r="J10" s="92"/>
      <c r="K10" s="88"/>
      <c r="L10" s="112"/>
      <c r="M10" s="112"/>
      <c r="N10" s="112"/>
      <c r="O10" s="112"/>
      <c r="P10" s="112"/>
      <c r="Q10" s="112"/>
    </row>
    <row r="11" spans="1:18" s="89" customFormat="1" ht="51" x14ac:dyDescent="0.4">
      <c r="A11" s="143" t="s">
        <v>199</v>
      </c>
      <c r="C11" s="156">
        <f>SOCIE!D23-Income!E20-Income!E40</f>
        <v>0</v>
      </c>
      <c r="D11" s="92"/>
      <c r="E11" s="156">
        <f>SOCIE!F23-Income!G20-Income!G40</f>
        <v>0</v>
      </c>
      <c r="F11" s="156">
        <f>SOCIE!G23-Income!H20-Income!H40</f>
        <v>0</v>
      </c>
      <c r="G11" s="93">
        <v>0</v>
      </c>
      <c r="H11" s="93">
        <v>0</v>
      </c>
      <c r="I11" s="93">
        <v>0</v>
      </c>
      <c r="J11" s="93">
        <v>0</v>
      </c>
      <c r="K11" s="81"/>
      <c r="L11" s="113" t="str">
        <f>IF(C11=0,"",(E11-C11)/C11)</f>
        <v/>
      </c>
      <c r="M11" s="113" t="str">
        <f t="shared" ref="M11:O13" si="0">IF(E11=0,"",(F11-E11)/E11)</f>
        <v/>
      </c>
      <c r="N11" s="113" t="str">
        <f t="shared" si="0"/>
        <v/>
      </c>
      <c r="O11" s="113" t="str">
        <f t="shared" si="0"/>
        <v/>
      </c>
      <c r="P11" s="113" t="str">
        <f t="shared" ref="P11:P13" si="1">IF(H11=0,"",(I11-H11)/H11)</f>
        <v/>
      </c>
      <c r="Q11" s="113" t="str">
        <f t="shared" ref="Q11:Q13" si="2">IF(I11=0,"",(J11-I11)/I11)</f>
        <v/>
      </c>
      <c r="R11" s="154"/>
    </row>
    <row r="12" spans="1:18" s="89" customFormat="1" x14ac:dyDescent="0.4">
      <c r="A12" s="144" t="s">
        <v>200</v>
      </c>
      <c r="C12" s="156">
        <f>SOCIE!D20</f>
        <v>0</v>
      </c>
      <c r="D12" s="90"/>
      <c r="E12" s="156">
        <f>SOCIE!F20</f>
        <v>0</v>
      </c>
      <c r="F12" s="156">
        <f>SOCIE!G20</f>
        <v>0</v>
      </c>
      <c r="G12" s="156">
        <f>SOCIE!H20</f>
        <v>0</v>
      </c>
      <c r="H12" s="156">
        <f>SOCIE!I20</f>
        <v>0</v>
      </c>
      <c r="I12" s="156">
        <f>SOCIE!J20</f>
        <v>0</v>
      </c>
      <c r="J12" s="156">
        <f>SOCIE!K20</f>
        <v>0</v>
      </c>
      <c r="K12" s="88"/>
      <c r="L12" s="113" t="str">
        <f>IF(C12=0,"",(E12-C12)/C12)</f>
        <v/>
      </c>
      <c r="M12" s="113" t="str">
        <f t="shared" si="0"/>
        <v/>
      </c>
      <c r="N12" s="113" t="str">
        <f t="shared" si="0"/>
        <v/>
      </c>
      <c r="O12" s="113" t="str">
        <f t="shared" si="0"/>
        <v/>
      </c>
      <c r="P12" s="113" t="str">
        <f t="shared" si="1"/>
        <v/>
      </c>
      <c r="Q12" s="113" t="str">
        <f t="shared" si="2"/>
        <v/>
      </c>
      <c r="R12" s="154"/>
    </row>
    <row r="13" spans="1:18" s="89" customFormat="1" x14ac:dyDescent="0.4">
      <c r="A13" s="191" t="s">
        <v>201</v>
      </c>
      <c r="C13" s="156">
        <f>SOCIE!D22</f>
        <v>0</v>
      </c>
      <c r="D13" s="192"/>
      <c r="E13" s="156">
        <f>SOCIE!F22</f>
        <v>0</v>
      </c>
      <c r="F13" s="156">
        <f>SOCIE!G22</f>
        <v>0</v>
      </c>
      <c r="G13" s="156">
        <f>SOCIE!H22</f>
        <v>0</v>
      </c>
      <c r="H13" s="156">
        <f>SOCIE!I22</f>
        <v>0</v>
      </c>
      <c r="I13" s="156">
        <f>SOCIE!J22</f>
        <v>0</v>
      </c>
      <c r="J13" s="156">
        <f>SOCIE!K22</f>
        <v>0</v>
      </c>
      <c r="K13" s="88"/>
      <c r="L13" s="113" t="str">
        <f>IF(C13=0,"",(E13-C13)/C13)</f>
        <v/>
      </c>
      <c r="M13" s="113" t="str">
        <f t="shared" si="0"/>
        <v/>
      </c>
      <c r="N13" s="113" t="str">
        <f t="shared" si="0"/>
        <v/>
      </c>
      <c r="O13" s="113" t="str">
        <f t="shared" si="0"/>
        <v/>
      </c>
      <c r="P13" s="113" t="str">
        <f t="shared" si="1"/>
        <v/>
      </c>
      <c r="Q13" s="113" t="str">
        <f t="shared" si="2"/>
        <v/>
      </c>
      <c r="R13" s="154"/>
    </row>
    <row r="14" spans="1:18" s="89" customFormat="1" x14ac:dyDescent="0.4">
      <c r="A14" s="145" t="s">
        <v>202</v>
      </c>
      <c r="C14" s="156">
        <f>Expenditure!E25</f>
        <v>0</v>
      </c>
      <c r="D14" s="90"/>
      <c r="E14" s="252"/>
      <c r="F14" s="252"/>
      <c r="G14" s="252"/>
      <c r="H14" s="252"/>
      <c r="I14" s="252"/>
      <c r="J14" s="252"/>
      <c r="K14" s="88"/>
      <c r="L14" s="113"/>
      <c r="M14" s="113"/>
      <c r="N14" s="113"/>
      <c r="O14" s="113"/>
      <c r="P14" s="113"/>
      <c r="Q14" s="113"/>
      <c r="R14" s="154"/>
    </row>
    <row r="15" spans="1:18" s="89" customFormat="1" x14ac:dyDescent="0.4">
      <c r="A15" s="145" t="s">
        <v>203</v>
      </c>
      <c r="C15" s="156">
        <f>Expenditure!E27+Expenditure!E49</f>
        <v>0</v>
      </c>
      <c r="D15" s="90"/>
      <c r="E15" s="252"/>
      <c r="F15" s="252"/>
      <c r="G15" s="252"/>
      <c r="H15" s="252"/>
      <c r="I15" s="252"/>
      <c r="J15" s="252"/>
      <c r="K15" s="81"/>
      <c r="L15" s="113"/>
      <c r="M15" s="113"/>
      <c r="N15" s="113"/>
      <c r="O15" s="113"/>
      <c r="P15" s="113"/>
      <c r="Q15" s="113"/>
      <c r="R15" s="154"/>
    </row>
    <row r="16" spans="1:18" s="89" customFormat="1" x14ac:dyDescent="0.4">
      <c r="A16" s="145" t="s">
        <v>204</v>
      </c>
      <c r="B16" s="143"/>
      <c r="C16" s="156">
        <f>Expenditure!E62</f>
        <v>0</v>
      </c>
      <c r="D16" s="90"/>
      <c r="E16" s="252"/>
      <c r="F16" s="252"/>
      <c r="G16" s="252"/>
      <c r="H16" s="252"/>
      <c r="I16" s="252"/>
      <c r="J16" s="252"/>
      <c r="K16" s="81"/>
      <c r="L16" s="113"/>
      <c r="M16" s="113"/>
      <c r="N16" s="113"/>
      <c r="O16" s="113"/>
      <c r="P16" s="113"/>
      <c r="Q16" s="113"/>
      <c r="R16" s="154"/>
    </row>
    <row r="17" spans="1:18" s="89" customFormat="1" x14ac:dyDescent="0.4">
      <c r="A17" s="103" t="s">
        <v>205</v>
      </c>
      <c r="C17" s="113"/>
      <c r="D17" s="113"/>
      <c r="E17" s="113"/>
      <c r="F17" s="113"/>
      <c r="G17" s="113"/>
      <c r="H17" s="113"/>
      <c r="I17" s="113"/>
      <c r="J17" s="113"/>
      <c r="K17" s="113"/>
      <c r="L17" s="113"/>
      <c r="M17" s="113"/>
      <c r="N17" s="113"/>
      <c r="O17" s="113"/>
      <c r="P17" s="113"/>
      <c r="Q17" s="113"/>
      <c r="R17" s="154"/>
    </row>
    <row r="18" spans="1:18" s="89" customFormat="1" x14ac:dyDescent="0.4">
      <c r="A18" s="146" t="s">
        <v>206</v>
      </c>
      <c r="C18" s="156">
        <f>Income!E37+Income!E38</f>
        <v>0</v>
      </c>
      <c r="D18" s="90"/>
      <c r="E18" s="156">
        <f>Income!G37+Income!G38</f>
        <v>0</v>
      </c>
      <c r="F18" s="156">
        <f>Income!H37+Income!H38</f>
        <v>0</v>
      </c>
      <c r="G18" s="93">
        <v>0</v>
      </c>
      <c r="H18" s="93">
        <v>0</v>
      </c>
      <c r="I18" s="93">
        <v>0</v>
      </c>
      <c r="J18" s="93">
        <v>0</v>
      </c>
      <c r="K18" s="81"/>
      <c r="L18" s="113" t="str">
        <f>IF(C18=0,"",(E18-C18)/C18)</f>
        <v/>
      </c>
      <c r="M18" s="113" t="str">
        <f t="shared" ref="M18:O21" si="3">IF(E18=0,"",(F18-E18)/E18)</f>
        <v/>
      </c>
      <c r="N18" s="113" t="str">
        <f t="shared" si="3"/>
        <v/>
      </c>
      <c r="O18" s="113" t="str">
        <f t="shared" si="3"/>
        <v/>
      </c>
      <c r="P18" s="113" t="str">
        <f t="shared" ref="P18:P21" si="4">IF(H18=0,"",(I18-H18)/H18)</f>
        <v/>
      </c>
      <c r="Q18" s="113" t="str">
        <f t="shared" ref="Q18:Q21" si="5">IF(I18=0,"",(J18-I18)/I18)</f>
        <v/>
      </c>
      <c r="R18" s="154"/>
    </row>
    <row r="19" spans="1:18" s="89" customFormat="1" ht="34" x14ac:dyDescent="0.4">
      <c r="A19" s="144" t="s">
        <v>207</v>
      </c>
      <c r="C19" s="156">
        <v>0</v>
      </c>
      <c r="D19" s="90"/>
      <c r="E19" s="93">
        <v>0</v>
      </c>
      <c r="F19" s="93">
        <v>0</v>
      </c>
      <c r="G19" s="93">
        <v>0</v>
      </c>
      <c r="H19" s="93">
        <v>0</v>
      </c>
      <c r="I19" s="93">
        <v>0</v>
      </c>
      <c r="J19" s="93">
        <v>0</v>
      </c>
      <c r="K19" s="81"/>
      <c r="L19" s="113" t="str">
        <f>IF(C19=0,"",(E19-C19)/C19)</f>
        <v/>
      </c>
      <c r="M19" s="113" t="str">
        <f t="shared" si="3"/>
        <v/>
      </c>
      <c r="N19" s="113" t="str">
        <f t="shared" si="3"/>
        <v/>
      </c>
      <c r="O19" s="113" t="str">
        <f t="shared" si="3"/>
        <v/>
      </c>
      <c r="P19" s="113" t="str">
        <f t="shared" si="4"/>
        <v/>
      </c>
      <c r="Q19" s="113" t="str">
        <f t="shared" si="5"/>
        <v/>
      </c>
      <c r="R19" s="154"/>
    </row>
    <row r="20" spans="1:18" s="89" customFormat="1" ht="34" x14ac:dyDescent="0.4">
      <c r="A20" s="146" t="s">
        <v>208</v>
      </c>
      <c r="C20" s="156">
        <f>C42</f>
        <v>0</v>
      </c>
      <c r="D20" s="90"/>
      <c r="E20" s="156">
        <f t="shared" ref="E20:H20" si="6">E42</f>
        <v>0</v>
      </c>
      <c r="F20" s="156">
        <f t="shared" si="6"/>
        <v>0</v>
      </c>
      <c r="G20" s="156">
        <f t="shared" si="6"/>
        <v>0</v>
      </c>
      <c r="H20" s="156">
        <f t="shared" si="6"/>
        <v>0</v>
      </c>
      <c r="I20" s="156">
        <f t="shared" ref="I20:J20" si="7">I42</f>
        <v>0</v>
      </c>
      <c r="J20" s="156">
        <f t="shared" si="7"/>
        <v>0</v>
      </c>
      <c r="K20" s="81"/>
      <c r="L20" s="113" t="str">
        <f>IF(C20=0,"",(E20-C20)/C20)</f>
        <v/>
      </c>
      <c r="M20" s="113" t="str">
        <f t="shared" si="3"/>
        <v/>
      </c>
      <c r="N20" s="113" t="str">
        <f t="shared" si="3"/>
        <v/>
      </c>
      <c r="O20" s="113" t="str">
        <f t="shared" si="3"/>
        <v/>
      </c>
      <c r="P20" s="113" t="str">
        <f t="shared" si="4"/>
        <v/>
      </c>
      <c r="Q20" s="113" t="str">
        <f t="shared" si="5"/>
        <v/>
      </c>
      <c r="R20" s="154"/>
    </row>
    <row r="21" spans="1:18" s="89" customFormat="1" x14ac:dyDescent="0.4">
      <c r="A21" s="146" t="s">
        <v>209</v>
      </c>
      <c r="C21" s="156">
        <v>0</v>
      </c>
      <c r="D21" s="90"/>
      <c r="E21" s="93">
        <v>0</v>
      </c>
      <c r="F21" s="93">
        <v>0</v>
      </c>
      <c r="G21" s="93">
        <v>0</v>
      </c>
      <c r="H21" s="93">
        <v>0</v>
      </c>
      <c r="I21" s="93">
        <v>0</v>
      </c>
      <c r="J21" s="93">
        <v>0</v>
      </c>
      <c r="K21" s="81"/>
      <c r="L21" s="113" t="str">
        <f>IF(C21=0,"",(E21-C21)/C21)</f>
        <v/>
      </c>
      <c r="M21" s="113" t="str">
        <f t="shared" si="3"/>
        <v/>
      </c>
      <c r="N21" s="113" t="str">
        <f t="shared" si="3"/>
        <v/>
      </c>
      <c r="O21" s="113" t="str">
        <f t="shared" si="3"/>
        <v/>
      </c>
      <c r="P21" s="113" t="str">
        <f t="shared" si="4"/>
        <v/>
      </c>
      <c r="Q21" s="113" t="str">
        <f t="shared" si="5"/>
        <v/>
      </c>
      <c r="R21" s="154"/>
    </row>
    <row r="22" spans="1:18" s="89" customFormat="1" x14ac:dyDescent="0.4">
      <c r="C22" s="92"/>
      <c r="D22" s="90"/>
      <c r="E22" s="92"/>
      <c r="F22" s="92"/>
      <c r="G22" s="92"/>
      <c r="H22" s="92"/>
      <c r="I22" s="92"/>
      <c r="J22" s="92"/>
      <c r="K22" s="88"/>
      <c r="L22" s="113"/>
      <c r="M22" s="113"/>
      <c r="N22" s="113"/>
      <c r="O22" s="113"/>
      <c r="P22" s="113"/>
      <c r="Q22" s="113"/>
      <c r="R22" s="154"/>
    </row>
    <row r="23" spans="1:18" s="89" customFormat="1" x14ac:dyDescent="0.4">
      <c r="A23" s="340" t="s">
        <v>210</v>
      </c>
      <c r="B23" s="340"/>
      <c r="C23" s="135">
        <f>C8+C11+C12+C13+C14+C15+C16-C18-C19-C20-C21</f>
        <v>0</v>
      </c>
      <c r="D23" s="90"/>
      <c r="E23" s="135">
        <f t="shared" ref="E23:H23" si="8">E8+E11+E12+E13+E14+E15+E16-E18-E19-E20-E21</f>
        <v>0</v>
      </c>
      <c r="F23" s="135">
        <f t="shared" si="8"/>
        <v>0</v>
      </c>
      <c r="G23" s="135">
        <f t="shared" si="8"/>
        <v>0</v>
      </c>
      <c r="H23" s="135">
        <f t="shared" si="8"/>
        <v>0</v>
      </c>
      <c r="I23" s="135">
        <f t="shared" ref="I23:J23" si="9">I8+I11+I12+I13+I14+I15+I16-I18-I19-I20-I21</f>
        <v>0</v>
      </c>
      <c r="J23" s="135">
        <f t="shared" si="9"/>
        <v>0</v>
      </c>
      <c r="K23" s="88"/>
      <c r="L23" s="113" t="str">
        <f>IF(C23=0,"",(E23-C23)/C23)</f>
        <v/>
      </c>
      <c r="M23" s="113" t="str">
        <f>IF(E23=0,"",(F23-E23)/E23)</f>
        <v/>
      </c>
      <c r="N23" s="113" t="str">
        <f>IF(F23=0,"",(G23-F23)/F23)</f>
        <v/>
      </c>
      <c r="O23" s="113" t="str">
        <f>IF(G23=0,"",(H23-G23)/G23)</f>
        <v/>
      </c>
      <c r="P23" s="113" t="str">
        <f t="shared" ref="P23:Q23" si="10">IF(H23=0,"",(I23-H23)/H23)</f>
        <v/>
      </c>
      <c r="Q23" s="113" t="str">
        <f t="shared" si="10"/>
        <v/>
      </c>
      <c r="R23" s="154"/>
    </row>
    <row r="24" spans="1:18" s="89" customFormat="1" x14ac:dyDescent="0.4">
      <c r="A24" s="79"/>
      <c r="B24" s="79"/>
      <c r="C24" s="79"/>
      <c r="D24" s="90"/>
      <c r="E24" s="79"/>
      <c r="F24" s="79"/>
      <c r="G24" s="79"/>
      <c r="H24" s="79"/>
      <c r="I24" s="79"/>
      <c r="J24" s="79"/>
      <c r="K24" s="79"/>
      <c r="L24" s="79"/>
      <c r="M24" s="79"/>
      <c r="N24" s="79"/>
      <c r="O24" s="79"/>
      <c r="P24" s="79"/>
      <c r="Q24" s="79"/>
      <c r="R24" s="154"/>
    </row>
    <row r="25" spans="1:18" x14ac:dyDescent="0.4">
      <c r="D25" s="90"/>
      <c r="R25" s="154"/>
    </row>
    <row r="26" spans="1:18" x14ac:dyDescent="0.4">
      <c r="D26" s="90"/>
      <c r="R26" s="154"/>
    </row>
    <row r="27" spans="1:18" x14ac:dyDescent="0.4">
      <c r="A27" s="86" t="s">
        <v>211</v>
      </c>
      <c r="D27" s="90"/>
      <c r="R27" s="154"/>
    </row>
    <row r="28" spans="1:18" x14ac:dyDescent="0.4">
      <c r="A28" s="86"/>
      <c r="D28" s="90"/>
      <c r="R28" s="154"/>
    </row>
    <row r="29" spans="1:18" x14ac:dyDescent="0.4">
      <c r="A29" s="148" t="s">
        <v>212</v>
      </c>
      <c r="D29" s="90"/>
      <c r="R29" s="154"/>
    </row>
    <row r="30" spans="1:18" x14ac:dyDescent="0.4">
      <c r="A30" s="79" t="s">
        <v>213</v>
      </c>
      <c r="C30" s="156">
        <v>0</v>
      </c>
      <c r="D30" s="90"/>
      <c r="E30" s="93">
        <v>0</v>
      </c>
      <c r="F30" s="93">
        <v>0</v>
      </c>
      <c r="G30" s="93">
        <v>0</v>
      </c>
      <c r="H30" s="93">
        <v>0</v>
      </c>
      <c r="I30" s="93">
        <v>0</v>
      </c>
      <c r="J30" s="93">
        <v>0</v>
      </c>
      <c r="R30" s="154"/>
    </row>
    <row r="31" spans="1:18" x14ac:dyDescent="0.4">
      <c r="A31" s="79" t="s">
        <v>214</v>
      </c>
      <c r="C31" s="156">
        <v>0</v>
      </c>
      <c r="D31" s="90"/>
      <c r="E31" s="93">
        <v>0</v>
      </c>
      <c r="F31" s="93">
        <v>0</v>
      </c>
      <c r="G31" s="93">
        <v>0</v>
      </c>
      <c r="H31" s="93">
        <v>0</v>
      </c>
      <c r="I31" s="93">
        <v>0</v>
      </c>
      <c r="J31" s="93">
        <v>0</v>
      </c>
      <c r="R31" s="154"/>
    </row>
    <row r="32" spans="1:18" x14ac:dyDescent="0.4">
      <c r="A32" s="79" t="s">
        <v>215</v>
      </c>
      <c r="C32" s="156">
        <v>0</v>
      </c>
      <c r="D32" s="90"/>
      <c r="E32" s="93">
        <v>0</v>
      </c>
      <c r="F32" s="93">
        <v>0</v>
      </c>
      <c r="G32" s="93">
        <v>0</v>
      </c>
      <c r="H32" s="93">
        <v>0</v>
      </c>
      <c r="I32" s="93">
        <v>0</v>
      </c>
      <c r="J32" s="93">
        <v>0</v>
      </c>
      <c r="R32" s="154"/>
    </row>
    <row r="33" spans="1:18" x14ac:dyDescent="0.4">
      <c r="A33" s="140" t="s">
        <v>216</v>
      </c>
      <c r="C33" s="156">
        <v>0</v>
      </c>
      <c r="D33" s="90"/>
      <c r="E33" s="93">
        <v>0</v>
      </c>
      <c r="F33" s="93">
        <v>0</v>
      </c>
      <c r="G33" s="93">
        <v>0</v>
      </c>
      <c r="H33" s="93">
        <v>0</v>
      </c>
      <c r="I33" s="93">
        <v>0</v>
      </c>
      <c r="J33" s="93">
        <v>0</v>
      </c>
      <c r="R33" s="154"/>
    </row>
    <row r="34" spans="1:18" x14ac:dyDescent="0.4">
      <c r="A34" s="140" t="s">
        <v>217</v>
      </c>
      <c r="C34" s="156">
        <v>0</v>
      </c>
      <c r="D34" s="90"/>
      <c r="E34" s="93">
        <v>0</v>
      </c>
      <c r="F34" s="93">
        <v>0</v>
      </c>
      <c r="G34" s="93">
        <v>0</v>
      </c>
      <c r="H34" s="93">
        <v>0</v>
      </c>
      <c r="I34" s="93">
        <v>0</v>
      </c>
      <c r="J34" s="93">
        <v>0</v>
      </c>
      <c r="R34" s="154"/>
    </row>
    <row r="35" spans="1:18" ht="17.5" thickBot="1" x14ac:dyDescent="0.45">
      <c r="A35" s="148" t="s">
        <v>218</v>
      </c>
      <c r="C35" s="136">
        <f>SUM(C30:C34)</f>
        <v>0</v>
      </c>
      <c r="D35" s="86"/>
      <c r="E35" s="136">
        <f t="shared" ref="E35:H35" si="11">SUM(E30:E34)</f>
        <v>0</v>
      </c>
      <c r="F35" s="136">
        <f t="shared" si="11"/>
        <v>0</v>
      </c>
      <c r="G35" s="136">
        <f t="shared" si="11"/>
        <v>0</v>
      </c>
      <c r="H35" s="136">
        <f t="shared" si="11"/>
        <v>0</v>
      </c>
      <c r="I35" s="136">
        <f t="shared" ref="I35:J35" si="12">SUM(I30:I34)</f>
        <v>0</v>
      </c>
      <c r="J35" s="136">
        <f t="shared" si="12"/>
        <v>0</v>
      </c>
      <c r="R35" s="154"/>
    </row>
    <row r="36" spans="1:18" x14ac:dyDescent="0.4">
      <c r="R36" s="140"/>
    </row>
    <row r="37" spans="1:18" x14ac:dyDescent="0.4">
      <c r="A37" s="148" t="s">
        <v>219</v>
      </c>
      <c r="R37" s="140"/>
    </row>
    <row r="38" spans="1:18" x14ac:dyDescent="0.4">
      <c r="A38" s="79" t="s">
        <v>220</v>
      </c>
      <c r="C38" s="156">
        <v>0</v>
      </c>
      <c r="D38" s="90"/>
      <c r="E38" s="93">
        <v>0</v>
      </c>
      <c r="F38" s="93">
        <v>0</v>
      </c>
      <c r="G38" s="93">
        <v>0</v>
      </c>
      <c r="H38" s="93">
        <v>0</v>
      </c>
      <c r="I38" s="93">
        <v>0</v>
      </c>
      <c r="J38" s="93">
        <v>0</v>
      </c>
      <c r="R38" s="154"/>
    </row>
    <row r="39" spans="1:18" x14ac:dyDescent="0.4">
      <c r="A39" s="79" t="s">
        <v>221</v>
      </c>
      <c r="C39" s="156">
        <v>0</v>
      </c>
      <c r="D39" s="90"/>
      <c r="E39" s="93">
        <v>0</v>
      </c>
      <c r="F39" s="93">
        <v>0</v>
      </c>
      <c r="G39" s="93">
        <v>0</v>
      </c>
      <c r="H39" s="93">
        <v>0</v>
      </c>
      <c r="I39" s="93">
        <v>0</v>
      </c>
      <c r="J39" s="93">
        <v>0</v>
      </c>
      <c r="R39" s="154"/>
    </row>
    <row r="40" spans="1:18" x14ac:dyDescent="0.4">
      <c r="A40" s="140" t="s">
        <v>216</v>
      </c>
      <c r="C40" s="156">
        <v>0</v>
      </c>
      <c r="D40" s="90"/>
      <c r="E40" s="93">
        <v>0</v>
      </c>
      <c r="F40" s="93">
        <v>0</v>
      </c>
      <c r="G40" s="93">
        <v>0</v>
      </c>
      <c r="H40" s="93">
        <v>0</v>
      </c>
      <c r="I40" s="93">
        <v>0</v>
      </c>
      <c r="J40" s="93">
        <v>0</v>
      </c>
      <c r="R40" s="154"/>
    </row>
    <row r="41" spans="1:18" x14ac:dyDescent="0.4">
      <c r="A41" s="140" t="s">
        <v>222</v>
      </c>
      <c r="C41" s="156">
        <v>0</v>
      </c>
      <c r="D41" s="90"/>
      <c r="E41" s="93">
        <v>0</v>
      </c>
      <c r="F41" s="93">
        <v>0</v>
      </c>
      <c r="G41" s="93">
        <v>0</v>
      </c>
      <c r="H41" s="93">
        <v>0</v>
      </c>
      <c r="I41" s="93">
        <v>0</v>
      </c>
      <c r="J41" s="93">
        <v>0</v>
      </c>
      <c r="R41" s="89"/>
    </row>
    <row r="42" spans="1:18" ht="17.5" thickBot="1" x14ac:dyDescent="0.45">
      <c r="A42" s="148" t="s">
        <v>223</v>
      </c>
      <c r="C42" s="136">
        <f>SUM(C38:C41)</f>
        <v>0</v>
      </c>
      <c r="D42" s="86"/>
      <c r="E42" s="136">
        <f>SUM(E38:E41)</f>
        <v>0</v>
      </c>
      <c r="F42" s="136">
        <f t="shared" ref="F42:H42" si="13">SUM(F38:F41)</f>
        <v>0</v>
      </c>
      <c r="G42" s="136">
        <f t="shared" si="13"/>
        <v>0</v>
      </c>
      <c r="H42" s="136">
        <f t="shared" si="13"/>
        <v>0</v>
      </c>
      <c r="I42" s="136">
        <f t="shared" ref="I42:J42" si="14">SUM(I38:I41)</f>
        <v>0</v>
      </c>
      <c r="J42" s="136">
        <f t="shared" si="14"/>
        <v>0</v>
      </c>
      <c r="R42" s="89"/>
    </row>
    <row r="44" spans="1:18" ht="17.5" thickBot="1" x14ac:dyDescent="0.45">
      <c r="A44" s="86" t="s">
        <v>224</v>
      </c>
      <c r="C44" s="135">
        <f>C35+C42</f>
        <v>0</v>
      </c>
      <c r="E44" s="135">
        <f>E35+E42</f>
        <v>0</v>
      </c>
      <c r="F44" s="135">
        <f t="shared" ref="F44:H44" si="15">F35+F42</f>
        <v>0</v>
      </c>
      <c r="G44" s="135">
        <f t="shared" si="15"/>
        <v>0</v>
      </c>
      <c r="H44" s="135">
        <f t="shared" si="15"/>
        <v>0</v>
      </c>
      <c r="I44" s="135">
        <f t="shared" ref="I44:J44" si="16">I35+I42</f>
        <v>0</v>
      </c>
      <c r="J44" s="135">
        <f t="shared" si="16"/>
        <v>0</v>
      </c>
    </row>
  </sheetData>
  <mergeCells count="3">
    <mergeCell ref="A1:E1"/>
    <mergeCell ref="A4:B4"/>
    <mergeCell ref="A23:B23"/>
  </mergeCells>
  <pageMargins left="0.70866141732283472" right="0.70866141732283472" top="0.74803149606299213" bottom="0.74803149606299213" header="0.31496062992125984" footer="0.31496062992125984"/>
  <pageSetup paperSize="9" scale="44" orientation="landscape" r:id="rId1"/>
  <ignoredErrors>
    <ignoredError sqref="C5:H5 I5:J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61"/>
  <sheetViews>
    <sheetView topLeftCell="B38" zoomScale="110" zoomScaleNormal="110" workbookViewId="0">
      <selection activeCell="L62" sqref="L62"/>
    </sheetView>
  </sheetViews>
  <sheetFormatPr defaultColWidth="9.26953125" defaultRowHeight="12.5" x14ac:dyDescent="0.25"/>
  <cols>
    <col min="1" max="1" width="9.26953125" style="1"/>
    <col min="2" max="2" width="44.26953125" style="1" customWidth="1"/>
    <col min="3" max="3" width="2.7265625" style="1" customWidth="1"/>
    <col min="4" max="4" width="56.26953125" style="1" customWidth="1"/>
    <col min="5" max="5" width="9.26953125" style="1"/>
    <col min="6" max="6" width="4.453125" style="1" customWidth="1"/>
    <col min="7" max="12" width="9.26953125" style="1"/>
    <col min="13" max="13" width="4.7265625" style="1" customWidth="1"/>
    <col min="14" max="19" width="8.54296875" style="1" customWidth="1"/>
    <col min="20" max="20" width="60.7265625" style="1" customWidth="1"/>
    <col min="21" max="16384" width="9.26953125" style="1"/>
  </cols>
  <sheetData>
    <row r="1" spans="1:22" ht="14.5" x14ac:dyDescent="0.35">
      <c r="B1" s="28">
        <f>Declaration!C3</f>
        <v>0</v>
      </c>
      <c r="C1" s="25"/>
      <c r="D1" s="24"/>
      <c r="E1" s="25"/>
      <c r="F1" s="25"/>
      <c r="G1" s="25"/>
      <c r="H1" s="25"/>
      <c r="I1" s="25"/>
      <c r="J1" s="25"/>
      <c r="K1" s="25"/>
      <c r="L1" s="25"/>
      <c r="M1" s="25"/>
      <c r="N1" s="25"/>
      <c r="O1" s="25"/>
      <c r="P1" s="25"/>
      <c r="Q1" s="25"/>
      <c r="R1" s="25"/>
      <c r="S1" s="25"/>
      <c r="T1" s="25"/>
    </row>
    <row r="2" spans="1:22" ht="14.5" x14ac:dyDescent="0.35">
      <c r="B2" s="28"/>
      <c r="C2" s="25"/>
      <c r="D2" s="25"/>
      <c r="F2" s="25"/>
      <c r="G2" s="25"/>
      <c r="H2" s="25"/>
      <c r="I2" s="25"/>
      <c r="J2" s="25"/>
      <c r="K2" s="25"/>
      <c r="L2" s="25"/>
      <c r="M2" s="25"/>
      <c r="N2" s="25"/>
      <c r="O2" s="25"/>
      <c r="P2" s="24"/>
      <c r="Q2" s="24"/>
      <c r="R2" s="24"/>
      <c r="S2" s="24"/>
    </row>
    <row r="3" spans="1:22" ht="64.5" customHeight="1" x14ac:dyDescent="0.35">
      <c r="B3" s="36" t="s">
        <v>225</v>
      </c>
      <c r="C3" s="25"/>
      <c r="D3" s="25"/>
      <c r="E3" s="30" t="str">
        <f>SOCIE!D3</f>
        <v>Actual 2020-21</v>
      </c>
      <c r="F3" s="30"/>
      <c r="G3" s="30" t="str">
        <f>SOCIE!F3</f>
        <v>Forecast 2021-22</v>
      </c>
      <c r="H3" s="30" t="str">
        <f>SOCIE!G3</f>
        <v>Forecast 2022-23</v>
      </c>
      <c r="I3" s="78" t="str">
        <f>SOCIE!H3</f>
        <v>Forecast 2023-24</v>
      </c>
      <c r="J3" s="78" t="str">
        <f>SOCIE!I3</f>
        <v>Forecast 2024-25</v>
      </c>
      <c r="K3" s="78" t="str">
        <f>SOCIE!J3</f>
        <v>Forecast 2025-26</v>
      </c>
      <c r="L3" s="78" t="str">
        <f>SOCIE!K3</f>
        <v>Forecast 2026-27</v>
      </c>
      <c r="M3" s="30"/>
      <c r="N3" s="30" t="str">
        <f>SOCIE!M3</f>
        <v>2020-21 - 2021-22</v>
      </c>
      <c r="O3" s="30" t="str">
        <f>SOCIE!N3</f>
        <v>2021-22- 2022-23</v>
      </c>
      <c r="P3" s="78" t="str">
        <f>SOCIE!O3</f>
        <v>2022-23 - 2023-24</v>
      </c>
      <c r="Q3" s="78" t="str">
        <f>SOCIE!P3</f>
        <v>2023-24 - 2024-25</v>
      </c>
      <c r="R3" s="78" t="str">
        <f>SOCIE!Q3</f>
        <v>2024-25 - 2025-26</v>
      </c>
      <c r="S3" s="78" t="str">
        <f>SOCIE!R3</f>
        <v>2025-26 - 2026-27</v>
      </c>
      <c r="T3" s="30" t="s">
        <v>63</v>
      </c>
      <c r="U3" s="30"/>
      <c r="V3" s="30"/>
    </row>
    <row r="4" spans="1:22" ht="14.5" x14ac:dyDescent="0.35">
      <c r="B4" s="25"/>
      <c r="C4" s="25"/>
      <c r="D4" s="25"/>
      <c r="E4" s="32" t="s">
        <v>16</v>
      </c>
      <c r="F4" s="32"/>
      <c r="G4" s="32" t="s">
        <v>16</v>
      </c>
      <c r="H4" s="32" t="s">
        <v>16</v>
      </c>
      <c r="I4" s="32" t="s">
        <v>16</v>
      </c>
      <c r="J4" s="32" t="s">
        <v>16</v>
      </c>
      <c r="K4" s="32" t="s">
        <v>16</v>
      </c>
      <c r="L4" s="32" t="s">
        <v>16</v>
      </c>
      <c r="M4" s="32"/>
      <c r="N4" s="33" t="s">
        <v>64</v>
      </c>
      <c r="O4" s="33" t="s">
        <v>64</v>
      </c>
      <c r="P4" s="33" t="s">
        <v>64</v>
      </c>
      <c r="Q4" s="33" t="s">
        <v>64</v>
      </c>
      <c r="R4" s="33" t="s">
        <v>64</v>
      </c>
      <c r="S4" s="33" t="s">
        <v>64</v>
      </c>
      <c r="T4" s="343"/>
      <c r="U4" s="343"/>
      <c r="V4" s="343"/>
    </row>
    <row r="5" spans="1:22" ht="14.5" x14ac:dyDescent="0.35">
      <c r="B5" s="25"/>
      <c r="C5" s="25"/>
      <c r="D5" s="25"/>
      <c r="E5" s="25"/>
      <c r="F5" s="25"/>
      <c r="G5" s="25"/>
      <c r="H5" s="25"/>
      <c r="I5" s="25"/>
      <c r="J5" s="25"/>
      <c r="K5" s="25"/>
      <c r="L5" s="25"/>
      <c r="M5" s="25"/>
      <c r="N5" s="25"/>
      <c r="O5" s="25"/>
      <c r="P5" s="25"/>
      <c r="Q5" s="25"/>
      <c r="R5" s="25"/>
      <c r="S5" s="25"/>
      <c r="T5" s="344"/>
      <c r="U5" s="344"/>
      <c r="V5" s="344"/>
    </row>
    <row r="6" spans="1:22" ht="14.5" x14ac:dyDescent="0.35">
      <c r="A6" s="2">
        <v>1</v>
      </c>
      <c r="B6" s="34" t="s">
        <v>226</v>
      </c>
      <c r="C6" s="34" t="s">
        <v>112</v>
      </c>
      <c r="D6" s="34" t="s">
        <v>227</v>
      </c>
      <c r="E6" s="149">
        <v>0</v>
      </c>
      <c r="F6" s="58"/>
      <c r="G6" s="98">
        <v>0</v>
      </c>
      <c r="H6" s="98">
        <v>0</v>
      </c>
      <c r="I6" s="98">
        <v>0</v>
      </c>
      <c r="J6" s="98">
        <v>0</v>
      </c>
      <c r="K6" s="98">
        <v>0</v>
      </c>
      <c r="L6" s="98">
        <v>0</v>
      </c>
      <c r="M6" s="25"/>
      <c r="N6" s="35" t="str">
        <f>IF(E6=0,"",(G6-E6)/E6)</f>
        <v/>
      </c>
      <c r="O6" s="35" t="str">
        <f t="shared" ref="O6:Q9" si="0">IF(G6=0,"",(H6-G6)/G6)</f>
        <v/>
      </c>
      <c r="P6" s="35" t="str">
        <f t="shared" si="0"/>
        <v/>
      </c>
      <c r="Q6" s="35" t="str">
        <f t="shared" si="0"/>
        <v/>
      </c>
      <c r="R6" s="35"/>
      <c r="S6" s="35"/>
      <c r="T6" s="323"/>
      <c r="U6" s="323"/>
      <c r="V6" s="323"/>
    </row>
    <row r="7" spans="1:22" ht="14.5" x14ac:dyDescent="0.35">
      <c r="A7" s="2"/>
      <c r="B7" s="34"/>
      <c r="C7" s="34" t="s">
        <v>98</v>
      </c>
      <c r="D7" s="34" t="s">
        <v>228</v>
      </c>
      <c r="E7" s="149">
        <v>0</v>
      </c>
      <c r="F7" s="58"/>
      <c r="G7" s="98">
        <v>0</v>
      </c>
      <c r="H7" s="98">
        <v>0</v>
      </c>
      <c r="I7" s="98">
        <v>0</v>
      </c>
      <c r="J7" s="98">
        <v>0</v>
      </c>
      <c r="K7" s="98">
        <v>0</v>
      </c>
      <c r="L7" s="98">
        <v>0</v>
      </c>
      <c r="M7" s="25"/>
      <c r="N7" s="35" t="str">
        <f>IF(E7=0,"",(G7-E7)/E7)</f>
        <v/>
      </c>
      <c r="O7" s="35" t="str">
        <f t="shared" si="0"/>
        <v/>
      </c>
      <c r="P7" s="35" t="str">
        <f t="shared" si="0"/>
        <v/>
      </c>
      <c r="Q7" s="35" t="str">
        <f t="shared" si="0"/>
        <v/>
      </c>
      <c r="R7" s="35"/>
      <c r="S7" s="35"/>
      <c r="T7" s="323"/>
      <c r="U7" s="323"/>
      <c r="V7" s="323"/>
    </row>
    <row r="8" spans="1:22" ht="14.5" x14ac:dyDescent="0.35">
      <c r="A8" s="2"/>
      <c r="B8" s="36"/>
      <c r="C8" s="34" t="s">
        <v>100</v>
      </c>
      <c r="D8" s="34" t="s">
        <v>229</v>
      </c>
      <c r="E8" s="149">
        <v>0</v>
      </c>
      <c r="F8" s="58"/>
      <c r="G8" s="99">
        <v>0</v>
      </c>
      <c r="H8" s="99">
        <v>0</v>
      </c>
      <c r="I8" s="99">
        <v>0</v>
      </c>
      <c r="J8" s="99">
        <v>0</v>
      </c>
      <c r="K8" s="99">
        <v>0</v>
      </c>
      <c r="L8" s="99">
        <v>0</v>
      </c>
      <c r="M8" s="25"/>
      <c r="N8" s="35" t="str">
        <f>IF(E8=0,"",(G8-E8)/E8)</f>
        <v/>
      </c>
      <c r="O8" s="35" t="str">
        <f t="shared" si="0"/>
        <v/>
      </c>
      <c r="P8" s="35" t="str">
        <f t="shared" si="0"/>
        <v/>
      </c>
      <c r="Q8" s="35" t="str">
        <f t="shared" si="0"/>
        <v/>
      </c>
      <c r="R8" s="35"/>
      <c r="S8" s="35"/>
      <c r="T8" s="323"/>
      <c r="U8" s="323"/>
      <c r="V8" s="323"/>
    </row>
    <row r="9" spans="1:22" ht="14.5" x14ac:dyDescent="0.35">
      <c r="A9" s="2"/>
      <c r="B9" s="36" t="s">
        <v>230</v>
      </c>
      <c r="C9" s="34"/>
      <c r="D9" s="34"/>
      <c r="E9" s="60">
        <f>SUM(E6:E8)</f>
        <v>0</v>
      </c>
      <c r="F9" s="60"/>
      <c r="G9" s="60">
        <f t="shared" ref="G9:J9" si="1">SUM(G6:G8)</f>
        <v>0</v>
      </c>
      <c r="H9" s="60">
        <f t="shared" si="1"/>
        <v>0</v>
      </c>
      <c r="I9" s="60">
        <f t="shared" si="1"/>
        <v>0</v>
      </c>
      <c r="J9" s="60">
        <f t="shared" si="1"/>
        <v>0</v>
      </c>
      <c r="K9" s="60">
        <f t="shared" ref="K9:L9" si="2">SUM(K6:K8)</f>
        <v>0</v>
      </c>
      <c r="L9" s="60">
        <f t="shared" si="2"/>
        <v>0</v>
      </c>
      <c r="M9" s="25"/>
      <c r="N9" s="35" t="str">
        <f>IF(E9=0,"",(G9-E9)/E9)</f>
        <v/>
      </c>
      <c r="O9" s="35" t="str">
        <f t="shared" si="0"/>
        <v/>
      </c>
      <c r="P9" s="35" t="str">
        <f t="shared" si="0"/>
        <v/>
      </c>
      <c r="Q9" s="35" t="str">
        <f t="shared" si="0"/>
        <v/>
      </c>
      <c r="R9" s="35"/>
      <c r="S9" s="35"/>
      <c r="T9" s="323"/>
      <c r="U9" s="323"/>
      <c r="V9" s="323"/>
    </row>
    <row r="10" spans="1:22" ht="14.5" x14ac:dyDescent="0.35">
      <c r="A10" s="2"/>
      <c r="B10" s="34"/>
      <c r="C10" s="34"/>
      <c r="D10" s="34"/>
      <c r="E10" s="58"/>
      <c r="F10" s="58"/>
      <c r="G10" s="58"/>
      <c r="H10" s="58"/>
      <c r="I10" s="58"/>
      <c r="J10" s="58"/>
      <c r="K10" s="58"/>
      <c r="L10" s="58"/>
      <c r="M10" s="25"/>
      <c r="N10" s="35"/>
      <c r="O10" s="35"/>
      <c r="P10" s="35"/>
      <c r="Q10" s="35"/>
      <c r="R10" s="35"/>
      <c r="S10" s="35"/>
      <c r="T10" s="323"/>
      <c r="U10" s="323"/>
      <c r="V10" s="323"/>
    </row>
    <row r="11" spans="1:22" ht="14.5" x14ac:dyDescent="0.35">
      <c r="A11" s="2">
        <v>2</v>
      </c>
      <c r="B11" s="38" t="s">
        <v>231</v>
      </c>
      <c r="C11" s="38" t="s">
        <v>112</v>
      </c>
      <c r="D11" s="38" t="s">
        <v>232</v>
      </c>
      <c r="E11" s="149">
        <v>0</v>
      </c>
      <c r="F11" s="58"/>
      <c r="G11" s="99">
        <v>0</v>
      </c>
      <c r="H11" s="99">
        <v>0</v>
      </c>
      <c r="I11" s="99">
        <v>0</v>
      </c>
      <c r="J11" s="99">
        <v>0</v>
      </c>
      <c r="K11" s="99">
        <v>0</v>
      </c>
      <c r="L11" s="99">
        <v>0</v>
      </c>
      <c r="M11" s="25"/>
      <c r="N11" s="35" t="str">
        <f t="shared" ref="N11:N16" si="3">IF(E11=0,"",(G11-E11)/E11)</f>
        <v/>
      </c>
      <c r="O11" s="35" t="str">
        <f t="shared" ref="O11:Q16" si="4">IF(G11=0,"",(H11-G11)/G11)</f>
        <v/>
      </c>
      <c r="P11" s="35" t="str">
        <f t="shared" si="4"/>
        <v/>
      </c>
      <c r="Q11" s="35" t="str">
        <f t="shared" si="4"/>
        <v/>
      </c>
      <c r="R11" s="35"/>
      <c r="S11" s="35"/>
      <c r="T11" s="323"/>
      <c r="U11" s="323"/>
      <c r="V11" s="323"/>
    </row>
    <row r="12" spans="1:22" ht="14.5" x14ac:dyDescent="0.35">
      <c r="A12" s="2"/>
      <c r="B12" s="38"/>
      <c r="C12" s="34" t="s">
        <v>98</v>
      </c>
      <c r="D12" s="38" t="s">
        <v>233</v>
      </c>
      <c r="E12" s="149">
        <v>0</v>
      </c>
      <c r="F12" s="58"/>
      <c r="G12" s="99">
        <v>0</v>
      </c>
      <c r="H12" s="99">
        <v>0</v>
      </c>
      <c r="I12" s="99">
        <v>0</v>
      </c>
      <c r="J12" s="99">
        <v>0</v>
      </c>
      <c r="K12" s="99">
        <v>0</v>
      </c>
      <c r="L12" s="99">
        <v>0</v>
      </c>
      <c r="M12" s="25"/>
      <c r="N12" s="35" t="str">
        <f t="shared" si="3"/>
        <v/>
      </c>
      <c r="O12" s="35" t="str">
        <f t="shared" si="4"/>
        <v/>
      </c>
      <c r="P12" s="35" t="str">
        <f t="shared" si="4"/>
        <v/>
      </c>
      <c r="Q12" s="35" t="str">
        <f t="shared" si="4"/>
        <v/>
      </c>
      <c r="R12" s="35"/>
      <c r="S12" s="35"/>
      <c r="T12" s="323"/>
      <c r="U12" s="323"/>
      <c r="V12" s="323"/>
    </row>
    <row r="13" spans="1:22" ht="14.5" x14ac:dyDescent="0.35">
      <c r="A13" s="4"/>
      <c r="B13" s="34"/>
      <c r="C13" s="34" t="s">
        <v>100</v>
      </c>
      <c r="D13" s="34" t="s">
        <v>229</v>
      </c>
      <c r="E13" s="149">
        <v>0</v>
      </c>
      <c r="F13" s="58"/>
      <c r="G13" s="99">
        <v>0</v>
      </c>
      <c r="H13" s="99">
        <v>0</v>
      </c>
      <c r="I13" s="99">
        <v>0</v>
      </c>
      <c r="J13" s="99">
        <v>0</v>
      </c>
      <c r="K13" s="99">
        <v>0</v>
      </c>
      <c r="L13" s="99">
        <v>0</v>
      </c>
      <c r="M13" s="25"/>
      <c r="N13" s="35" t="str">
        <f t="shared" si="3"/>
        <v/>
      </c>
      <c r="O13" s="35" t="str">
        <f t="shared" si="4"/>
        <v/>
      </c>
      <c r="P13" s="35" t="str">
        <f t="shared" si="4"/>
        <v/>
      </c>
      <c r="Q13" s="35" t="str">
        <f t="shared" si="4"/>
        <v/>
      </c>
      <c r="R13" s="35"/>
      <c r="S13" s="35"/>
      <c r="T13" s="323"/>
      <c r="U13" s="323"/>
      <c r="V13" s="323"/>
    </row>
    <row r="14" spans="1:22" ht="14.5" x14ac:dyDescent="0.35">
      <c r="A14" s="2"/>
      <c r="B14" s="34"/>
      <c r="C14" s="34" t="s">
        <v>102</v>
      </c>
      <c r="D14" s="34" t="s">
        <v>234</v>
      </c>
      <c r="E14" s="149">
        <v>0</v>
      </c>
      <c r="F14" s="58"/>
      <c r="G14" s="99">
        <v>0</v>
      </c>
      <c r="H14" s="99">
        <v>0</v>
      </c>
      <c r="I14" s="99">
        <v>0</v>
      </c>
      <c r="J14" s="99">
        <v>0</v>
      </c>
      <c r="K14" s="99">
        <v>0</v>
      </c>
      <c r="L14" s="99">
        <v>0</v>
      </c>
      <c r="M14" s="25"/>
      <c r="N14" s="35" t="str">
        <f t="shared" si="3"/>
        <v/>
      </c>
      <c r="O14" s="35" t="str">
        <f t="shared" si="4"/>
        <v/>
      </c>
      <c r="P14" s="35" t="str">
        <f t="shared" si="4"/>
        <v/>
      </c>
      <c r="Q14" s="35" t="str">
        <f t="shared" si="4"/>
        <v/>
      </c>
      <c r="R14" s="35"/>
      <c r="S14" s="35"/>
      <c r="T14" s="323"/>
      <c r="U14" s="323"/>
      <c r="V14" s="323"/>
    </row>
    <row r="15" spans="1:22" ht="14.5" x14ac:dyDescent="0.35">
      <c r="A15" s="2"/>
      <c r="B15" s="34"/>
      <c r="C15" s="34" t="s">
        <v>104</v>
      </c>
      <c r="D15" s="34" t="s">
        <v>235</v>
      </c>
      <c r="E15" s="149">
        <v>0</v>
      </c>
      <c r="F15" s="58"/>
      <c r="G15" s="99">
        <v>0</v>
      </c>
      <c r="H15" s="99">
        <v>0</v>
      </c>
      <c r="I15" s="99">
        <v>0</v>
      </c>
      <c r="J15" s="99">
        <v>0</v>
      </c>
      <c r="K15" s="99">
        <v>0</v>
      </c>
      <c r="L15" s="99">
        <v>0</v>
      </c>
      <c r="M15" s="25"/>
      <c r="N15" s="35" t="str">
        <f t="shared" si="3"/>
        <v/>
      </c>
      <c r="O15" s="35" t="str">
        <f t="shared" si="4"/>
        <v/>
      </c>
      <c r="P15" s="35" t="str">
        <f t="shared" si="4"/>
        <v/>
      </c>
      <c r="Q15" s="35" t="str">
        <f t="shared" si="4"/>
        <v/>
      </c>
      <c r="R15" s="35"/>
      <c r="S15" s="35"/>
      <c r="T15" s="323"/>
      <c r="U15" s="323"/>
      <c r="V15" s="323"/>
    </row>
    <row r="16" spans="1:22" ht="14.5" x14ac:dyDescent="0.35">
      <c r="A16" s="4"/>
      <c r="B16" s="36" t="s">
        <v>236</v>
      </c>
      <c r="C16" s="34"/>
      <c r="D16" s="34"/>
      <c r="E16" s="60">
        <f>SUM(E11:E15)</f>
        <v>0</v>
      </c>
      <c r="F16" s="60"/>
      <c r="G16" s="60">
        <f>SUM(G11:G15)</f>
        <v>0</v>
      </c>
      <c r="H16" s="60">
        <f>SUM(H11:H15)</f>
        <v>0</v>
      </c>
      <c r="I16" s="60">
        <f>SUM(I11:I15)</f>
        <v>0</v>
      </c>
      <c r="J16" s="60">
        <f t="shared" ref="J16:L16" si="5">SUM(J11:J15)</f>
        <v>0</v>
      </c>
      <c r="K16" s="60">
        <f t="shared" si="5"/>
        <v>0</v>
      </c>
      <c r="L16" s="60">
        <f t="shared" si="5"/>
        <v>0</v>
      </c>
      <c r="M16" s="24"/>
      <c r="N16" s="35" t="str">
        <f t="shared" si="3"/>
        <v/>
      </c>
      <c r="O16" s="35" t="str">
        <f t="shared" si="4"/>
        <v/>
      </c>
      <c r="P16" s="35" t="str">
        <f t="shared" si="4"/>
        <v/>
      </c>
      <c r="Q16" s="35" t="str">
        <f t="shared" si="4"/>
        <v/>
      </c>
      <c r="R16" s="35"/>
      <c r="S16" s="35"/>
      <c r="T16" s="323"/>
      <c r="U16" s="323"/>
      <c r="V16" s="323"/>
    </row>
    <row r="17" spans="1:22" ht="14.5" x14ac:dyDescent="0.35">
      <c r="A17" s="2"/>
      <c r="B17" s="34"/>
      <c r="C17" s="34"/>
      <c r="E17" s="58"/>
      <c r="F17" s="58"/>
      <c r="G17" s="58"/>
      <c r="H17" s="58"/>
      <c r="I17" s="58"/>
      <c r="J17" s="58"/>
      <c r="K17" s="58"/>
      <c r="L17" s="58"/>
      <c r="M17" s="25"/>
      <c r="N17" s="35"/>
      <c r="O17" s="35"/>
      <c r="P17" s="35"/>
      <c r="Q17" s="35"/>
      <c r="R17" s="35"/>
      <c r="S17" s="35"/>
      <c r="T17" s="323"/>
      <c r="U17" s="323"/>
      <c r="V17" s="323"/>
    </row>
    <row r="18" spans="1:22" ht="14.5" x14ac:dyDescent="0.35">
      <c r="A18" s="2">
        <v>3</v>
      </c>
      <c r="B18" s="341" t="s">
        <v>237</v>
      </c>
      <c r="C18" s="34" t="s">
        <v>112</v>
      </c>
      <c r="D18" s="34" t="s">
        <v>238</v>
      </c>
      <c r="E18" s="149">
        <v>0</v>
      </c>
      <c r="F18" s="58"/>
      <c r="G18" s="99">
        <v>0</v>
      </c>
      <c r="H18" s="99">
        <v>0</v>
      </c>
      <c r="I18" s="99">
        <v>0</v>
      </c>
      <c r="J18" s="99">
        <v>0</v>
      </c>
      <c r="K18" s="99">
        <v>0</v>
      </c>
      <c r="L18" s="99">
        <v>0</v>
      </c>
      <c r="M18" s="25"/>
      <c r="N18" s="35" t="str">
        <f t="shared" ref="N18:N24" si="6">IF(E18=0,"",(G18-E18)/E18)</f>
        <v/>
      </c>
      <c r="O18" s="35" t="str">
        <f t="shared" ref="O18:Q24" si="7">IF(G18=0,"",(H18-G18)/G18)</f>
        <v/>
      </c>
      <c r="P18" s="35" t="str">
        <f t="shared" si="7"/>
        <v/>
      </c>
      <c r="Q18" s="35" t="str">
        <f t="shared" si="7"/>
        <v/>
      </c>
      <c r="R18" s="35"/>
      <c r="S18" s="35"/>
      <c r="T18" s="323"/>
      <c r="U18" s="323"/>
      <c r="V18" s="323"/>
    </row>
    <row r="19" spans="1:22" ht="14.5" x14ac:dyDescent="0.35">
      <c r="A19" s="2"/>
      <c r="B19" s="341"/>
      <c r="C19" s="34" t="s">
        <v>98</v>
      </c>
      <c r="D19" s="34" t="s">
        <v>239</v>
      </c>
      <c r="E19" s="149">
        <v>0</v>
      </c>
      <c r="F19" s="58"/>
      <c r="G19" s="99">
        <v>0</v>
      </c>
      <c r="H19" s="99">
        <v>0</v>
      </c>
      <c r="I19" s="99">
        <v>0</v>
      </c>
      <c r="J19" s="99">
        <v>0</v>
      </c>
      <c r="K19" s="99">
        <v>0</v>
      </c>
      <c r="L19" s="99">
        <v>0</v>
      </c>
      <c r="M19" s="25"/>
      <c r="N19" s="35" t="str">
        <f t="shared" si="6"/>
        <v/>
      </c>
      <c r="O19" s="35" t="str">
        <f t="shared" si="7"/>
        <v/>
      </c>
      <c r="P19" s="35" t="str">
        <f t="shared" si="7"/>
        <v/>
      </c>
      <c r="Q19" s="35" t="str">
        <f t="shared" si="7"/>
        <v/>
      </c>
      <c r="R19" s="35"/>
      <c r="S19" s="35"/>
      <c r="T19" s="323"/>
      <c r="U19" s="323"/>
      <c r="V19" s="323"/>
    </row>
    <row r="20" spans="1:22" ht="14.5" x14ac:dyDescent="0.35">
      <c r="A20" s="2"/>
      <c r="B20" s="341"/>
      <c r="C20" s="38" t="s">
        <v>100</v>
      </c>
      <c r="D20" s="34" t="s">
        <v>240</v>
      </c>
      <c r="E20" s="149">
        <v>0</v>
      </c>
      <c r="F20" s="58"/>
      <c r="G20" s="99">
        <v>0</v>
      </c>
      <c r="H20" s="99">
        <v>0</v>
      </c>
      <c r="I20" s="99">
        <v>0</v>
      </c>
      <c r="J20" s="99">
        <v>0</v>
      </c>
      <c r="K20" s="99">
        <v>0</v>
      </c>
      <c r="L20" s="99">
        <v>0</v>
      </c>
      <c r="M20" s="25"/>
      <c r="N20" s="35" t="str">
        <f t="shared" si="6"/>
        <v/>
      </c>
      <c r="O20" s="35" t="str">
        <f t="shared" si="7"/>
        <v/>
      </c>
      <c r="P20" s="35" t="str">
        <f t="shared" si="7"/>
        <v/>
      </c>
      <c r="Q20" s="35" t="str">
        <f t="shared" si="7"/>
        <v/>
      </c>
      <c r="R20" s="35"/>
      <c r="S20" s="35"/>
      <c r="T20" s="323"/>
      <c r="U20" s="323"/>
      <c r="V20" s="323"/>
    </row>
    <row r="21" spans="1:22" ht="14.5" x14ac:dyDescent="0.35">
      <c r="A21" s="2"/>
      <c r="B21" s="342"/>
      <c r="C21" s="34" t="s">
        <v>102</v>
      </c>
      <c r="D21" s="34" t="s">
        <v>241</v>
      </c>
      <c r="E21" s="149">
        <v>0</v>
      </c>
      <c r="F21" s="58"/>
      <c r="G21" s="99">
        <v>0</v>
      </c>
      <c r="H21" s="99">
        <v>0</v>
      </c>
      <c r="I21" s="99">
        <v>0</v>
      </c>
      <c r="J21" s="99">
        <v>0</v>
      </c>
      <c r="K21" s="99">
        <v>0</v>
      </c>
      <c r="L21" s="99">
        <v>0</v>
      </c>
      <c r="M21" s="25"/>
      <c r="N21" s="35" t="str">
        <f t="shared" si="6"/>
        <v/>
      </c>
      <c r="O21" s="35" t="str">
        <f t="shared" si="7"/>
        <v/>
      </c>
      <c r="P21" s="35" t="str">
        <f t="shared" si="7"/>
        <v/>
      </c>
      <c r="Q21" s="35" t="str">
        <f t="shared" si="7"/>
        <v/>
      </c>
      <c r="R21" s="35"/>
      <c r="S21" s="35"/>
      <c r="T21" s="323"/>
      <c r="U21" s="323"/>
      <c r="V21" s="323"/>
    </row>
    <row r="22" spans="1:22" ht="14.5" x14ac:dyDescent="0.35">
      <c r="A22" s="2"/>
      <c r="B22" s="107"/>
      <c r="C22" s="34" t="s">
        <v>104</v>
      </c>
      <c r="D22" s="34" t="s">
        <v>242</v>
      </c>
      <c r="E22" s="149">
        <v>0</v>
      </c>
      <c r="F22" s="58"/>
      <c r="G22" s="99">
        <v>0</v>
      </c>
      <c r="H22" s="99">
        <v>0</v>
      </c>
      <c r="I22" s="99">
        <v>0</v>
      </c>
      <c r="J22" s="99">
        <v>0</v>
      </c>
      <c r="K22" s="99">
        <v>0</v>
      </c>
      <c r="L22" s="99">
        <v>0</v>
      </c>
      <c r="M22" s="25"/>
      <c r="N22" s="35" t="str">
        <f t="shared" si="6"/>
        <v/>
      </c>
      <c r="O22" s="35" t="str">
        <f t="shared" si="7"/>
        <v/>
      </c>
      <c r="P22" s="35" t="str">
        <f t="shared" si="7"/>
        <v/>
      </c>
      <c r="Q22" s="35" t="str">
        <f t="shared" si="7"/>
        <v/>
      </c>
      <c r="R22" s="35"/>
      <c r="S22" s="35"/>
      <c r="T22" s="323"/>
      <c r="U22" s="323"/>
      <c r="V22" s="323"/>
    </row>
    <row r="23" spans="1:22" ht="14.5" x14ac:dyDescent="0.35">
      <c r="A23" s="2"/>
      <c r="B23" s="34"/>
      <c r="C23" s="34" t="s">
        <v>106</v>
      </c>
      <c r="D23" s="34" t="s">
        <v>243</v>
      </c>
      <c r="E23" s="149">
        <v>0</v>
      </c>
      <c r="F23" s="58"/>
      <c r="G23" s="99">
        <v>0</v>
      </c>
      <c r="H23" s="99">
        <v>0</v>
      </c>
      <c r="I23" s="99">
        <v>0</v>
      </c>
      <c r="J23" s="99">
        <v>0</v>
      </c>
      <c r="K23" s="99">
        <v>0</v>
      </c>
      <c r="L23" s="99">
        <v>0</v>
      </c>
      <c r="M23" s="25"/>
      <c r="N23" s="35" t="str">
        <f t="shared" si="6"/>
        <v/>
      </c>
      <c r="O23" s="35" t="str">
        <f t="shared" si="7"/>
        <v/>
      </c>
      <c r="P23" s="35" t="str">
        <f t="shared" si="7"/>
        <v/>
      </c>
      <c r="Q23" s="35" t="str">
        <f t="shared" si="7"/>
        <v/>
      </c>
      <c r="R23" s="35"/>
      <c r="S23" s="35"/>
      <c r="T23" s="323"/>
      <c r="U23" s="323"/>
      <c r="V23" s="323"/>
    </row>
    <row r="24" spans="1:22" ht="14.5" x14ac:dyDescent="0.35">
      <c r="A24" s="2"/>
      <c r="B24" s="34"/>
      <c r="C24" s="34" t="s">
        <v>108</v>
      </c>
      <c r="D24" s="34" t="s">
        <v>244</v>
      </c>
      <c r="E24" s="149">
        <v>0</v>
      </c>
      <c r="F24" s="58"/>
      <c r="G24" s="99">
        <v>0</v>
      </c>
      <c r="H24" s="99">
        <v>0</v>
      </c>
      <c r="I24" s="99">
        <v>0</v>
      </c>
      <c r="J24" s="99">
        <v>0</v>
      </c>
      <c r="K24" s="99">
        <v>0</v>
      </c>
      <c r="L24" s="99">
        <v>0</v>
      </c>
      <c r="M24" s="25"/>
      <c r="N24" s="35" t="str">
        <f t="shared" si="6"/>
        <v/>
      </c>
      <c r="O24" s="35" t="str">
        <f t="shared" si="7"/>
        <v/>
      </c>
      <c r="P24" s="35" t="str">
        <f t="shared" si="7"/>
        <v/>
      </c>
      <c r="Q24" s="35" t="str">
        <f t="shared" si="7"/>
        <v/>
      </c>
      <c r="R24" s="35"/>
      <c r="S24" s="35"/>
      <c r="T24" s="323"/>
      <c r="U24" s="323"/>
      <c r="V24" s="323"/>
    </row>
    <row r="25" spans="1:22" ht="14.5" x14ac:dyDescent="0.35">
      <c r="A25" s="2"/>
      <c r="B25" s="34"/>
      <c r="C25" s="34" t="s">
        <v>120</v>
      </c>
      <c r="D25" s="34" t="s">
        <v>245</v>
      </c>
      <c r="E25" s="149">
        <v>0</v>
      </c>
      <c r="F25" s="58"/>
      <c r="G25" s="99">
        <v>0</v>
      </c>
      <c r="H25" s="99">
        <v>0</v>
      </c>
      <c r="I25" s="99">
        <v>0</v>
      </c>
      <c r="J25" s="99">
        <v>0</v>
      </c>
      <c r="K25" s="99">
        <v>0</v>
      </c>
      <c r="L25" s="99">
        <v>0</v>
      </c>
      <c r="M25" s="25"/>
      <c r="N25" s="35"/>
      <c r="O25" s="35"/>
      <c r="P25" s="35"/>
      <c r="Q25" s="35"/>
      <c r="R25" s="35"/>
      <c r="S25" s="35"/>
      <c r="T25" s="323"/>
      <c r="U25" s="323"/>
      <c r="V25" s="323"/>
    </row>
    <row r="26" spans="1:22" ht="14.5" x14ac:dyDescent="0.35">
      <c r="A26" s="2"/>
      <c r="B26" s="34"/>
      <c r="C26" s="34" t="s">
        <v>137</v>
      </c>
      <c r="D26" s="38" t="s">
        <v>246</v>
      </c>
      <c r="E26" s="149">
        <v>0</v>
      </c>
      <c r="F26" s="58"/>
      <c r="G26" s="99">
        <v>0</v>
      </c>
      <c r="H26" s="99">
        <v>0</v>
      </c>
      <c r="I26" s="99">
        <v>0</v>
      </c>
      <c r="J26" s="99">
        <v>0</v>
      </c>
      <c r="K26" s="99">
        <v>0</v>
      </c>
      <c r="L26" s="99">
        <v>0</v>
      </c>
      <c r="M26" s="25"/>
      <c r="N26" s="35" t="str">
        <f>IF(E26=0,"",(G26-E26)/E26)</f>
        <v/>
      </c>
      <c r="O26" s="35" t="str">
        <f t="shared" ref="O26:Q27" si="8">IF(G26=0,"",(H26-G26)/G26)</f>
        <v/>
      </c>
      <c r="P26" s="35" t="str">
        <f t="shared" si="8"/>
        <v/>
      </c>
      <c r="Q26" s="35" t="str">
        <f t="shared" si="8"/>
        <v/>
      </c>
      <c r="R26" s="35"/>
      <c r="S26" s="35"/>
      <c r="T26" s="323"/>
      <c r="U26" s="323"/>
      <c r="V26" s="323"/>
    </row>
    <row r="27" spans="1:22" ht="14.5" x14ac:dyDescent="0.35">
      <c r="A27" s="2"/>
      <c r="B27" s="36" t="s">
        <v>247</v>
      </c>
      <c r="C27" s="36"/>
      <c r="D27" s="36"/>
      <c r="E27" s="60">
        <f>SUM(E18:E26)</f>
        <v>0</v>
      </c>
      <c r="F27" s="60"/>
      <c r="G27" s="60">
        <f>SUM(G18:G26)</f>
        <v>0</v>
      </c>
      <c r="H27" s="60">
        <f>SUM(H18:H26)</f>
        <v>0</v>
      </c>
      <c r="I27" s="60">
        <f>SUM(I18:I26)</f>
        <v>0</v>
      </c>
      <c r="J27" s="60">
        <f t="shared" ref="J27:L27" si="9">SUM(J18:J26)</f>
        <v>0</v>
      </c>
      <c r="K27" s="60">
        <f t="shared" si="9"/>
        <v>0</v>
      </c>
      <c r="L27" s="60">
        <f t="shared" si="9"/>
        <v>0</v>
      </c>
      <c r="M27" s="24"/>
      <c r="N27" s="35" t="str">
        <f>IF(E27=0,"",(G27-E27)/E27)</f>
        <v/>
      </c>
      <c r="O27" s="35" t="str">
        <f t="shared" si="8"/>
        <v/>
      </c>
      <c r="P27" s="35" t="str">
        <f t="shared" si="8"/>
        <v/>
      </c>
      <c r="Q27" s="35" t="str">
        <f t="shared" si="8"/>
        <v/>
      </c>
      <c r="R27" s="35"/>
      <c r="S27" s="35"/>
      <c r="T27" s="323"/>
      <c r="U27" s="323"/>
      <c r="V27" s="323"/>
    </row>
    <row r="28" spans="1:22" ht="14.5" x14ac:dyDescent="0.35">
      <c r="A28" s="2"/>
      <c r="B28" s="36"/>
      <c r="C28" s="36"/>
      <c r="D28" s="36"/>
      <c r="E28" s="60"/>
      <c r="F28" s="60"/>
      <c r="G28" s="60"/>
      <c r="H28" s="60"/>
      <c r="I28" s="60"/>
      <c r="J28" s="60"/>
      <c r="K28" s="60"/>
      <c r="L28" s="60"/>
      <c r="M28" s="24"/>
      <c r="N28" s="35"/>
      <c r="O28" s="35"/>
      <c r="P28" s="35"/>
      <c r="Q28" s="35"/>
      <c r="R28" s="35"/>
      <c r="S28" s="35"/>
      <c r="T28" s="323"/>
      <c r="U28" s="323"/>
      <c r="V28" s="323"/>
    </row>
    <row r="29" spans="1:22" ht="14.5" x14ac:dyDescent="0.35">
      <c r="A29" s="2"/>
      <c r="B29" s="36" t="s">
        <v>248</v>
      </c>
      <c r="C29" s="36"/>
      <c r="D29" s="36"/>
      <c r="E29" s="149">
        <v>0</v>
      </c>
      <c r="F29" s="58"/>
      <c r="G29" s="99">
        <v>0</v>
      </c>
      <c r="H29" s="99">
        <v>0</v>
      </c>
      <c r="I29" s="99">
        <v>0</v>
      </c>
      <c r="J29" s="99">
        <v>0</v>
      </c>
      <c r="K29" s="99">
        <v>0</v>
      </c>
      <c r="L29" s="99">
        <v>0</v>
      </c>
      <c r="M29" s="24"/>
      <c r="N29" s="35" t="str">
        <f>IF(E29=0,"",(G29-E29)/E29)</f>
        <v/>
      </c>
      <c r="O29" s="35" t="str">
        <f t="shared" ref="O29:Q30" si="10">IF(G29=0,"",(H29-G29)/G29)</f>
        <v/>
      </c>
      <c r="P29" s="35" t="str">
        <f t="shared" si="10"/>
        <v/>
      </c>
      <c r="Q29" s="35" t="str">
        <f t="shared" si="10"/>
        <v/>
      </c>
      <c r="R29" s="35"/>
      <c r="S29" s="35"/>
      <c r="T29" s="323"/>
      <c r="U29" s="323"/>
      <c r="V29" s="323"/>
    </row>
    <row r="30" spans="1:22" ht="32.25" customHeight="1" x14ac:dyDescent="0.35">
      <c r="A30" s="157"/>
      <c r="B30" s="24" t="s">
        <v>249</v>
      </c>
      <c r="C30" s="25"/>
      <c r="D30" s="25"/>
      <c r="E30" s="158">
        <f>E16-E27+E29</f>
        <v>0</v>
      </c>
      <c r="F30" s="158"/>
      <c r="G30" s="158">
        <f t="shared" ref="G30:J30" si="11">G16-G27+G29</f>
        <v>0</v>
      </c>
      <c r="H30" s="158">
        <f t="shared" si="11"/>
        <v>0</v>
      </c>
      <c r="I30" s="158">
        <f t="shared" si="11"/>
        <v>0</v>
      </c>
      <c r="J30" s="158">
        <f t="shared" si="11"/>
        <v>0</v>
      </c>
      <c r="K30" s="158">
        <f t="shared" ref="K30:L30" si="12">K16-K27+K29</f>
        <v>0</v>
      </c>
      <c r="L30" s="158">
        <f t="shared" si="12"/>
        <v>0</v>
      </c>
      <c r="M30" s="25"/>
      <c r="N30" s="35" t="str">
        <f>IF(E30=0,"",(G30-E30)/E30)</f>
        <v/>
      </c>
      <c r="O30" s="35" t="str">
        <f t="shared" si="10"/>
        <v/>
      </c>
      <c r="P30" s="35" t="str">
        <f t="shared" si="10"/>
        <v/>
      </c>
      <c r="Q30" s="35" t="str">
        <f t="shared" si="10"/>
        <v/>
      </c>
      <c r="R30" s="35"/>
      <c r="S30" s="35"/>
      <c r="T30" s="323"/>
      <c r="U30" s="323"/>
      <c r="V30" s="323"/>
    </row>
    <row r="31" spans="1:22" ht="15" thickBot="1" x14ac:dyDescent="0.4">
      <c r="A31" s="4"/>
      <c r="B31" s="34"/>
      <c r="C31" s="34"/>
      <c r="D31" s="34"/>
      <c r="E31" s="61"/>
      <c r="F31" s="61"/>
      <c r="G31" s="61"/>
      <c r="H31" s="61"/>
      <c r="I31" s="61"/>
      <c r="J31" s="61"/>
      <c r="K31" s="61"/>
      <c r="L31" s="61"/>
      <c r="M31" s="25"/>
      <c r="N31" s="35"/>
      <c r="O31" s="35"/>
      <c r="P31" s="35"/>
      <c r="Q31" s="35"/>
      <c r="R31" s="35"/>
      <c r="S31" s="35"/>
      <c r="T31" s="323"/>
      <c r="U31" s="323"/>
      <c r="V31" s="323"/>
    </row>
    <row r="32" spans="1:22" ht="15" thickBot="1" x14ac:dyDescent="0.4">
      <c r="A32" s="4"/>
      <c r="B32" s="36" t="s">
        <v>250</v>
      </c>
      <c r="C32" s="34"/>
      <c r="D32" s="34"/>
      <c r="E32" s="59">
        <f>E9+E30</f>
        <v>0</v>
      </c>
      <c r="F32" s="60"/>
      <c r="G32" s="59">
        <f t="shared" ref="G32:J32" si="13">G9+G30</f>
        <v>0</v>
      </c>
      <c r="H32" s="59">
        <f t="shared" si="13"/>
        <v>0</v>
      </c>
      <c r="I32" s="59">
        <f t="shared" si="13"/>
        <v>0</v>
      </c>
      <c r="J32" s="59">
        <f t="shared" si="13"/>
        <v>0</v>
      </c>
      <c r="K32" s="59">
        <f t="shared" ref="K32:L32" si="14">K9+K30</f>
        <v>0</v>
      </c>
      <c r="L32" s="59">
        <f t="shared" si="14"/>
        <v>0</v>
      </c>
      <c r="M32" s="24"/>
      <c r="N32" s="35" t="str">
        <f>IF(E32=0,"",(G32-E32)/E32)</f>
        <v/>
      </c>
      <c r="O32" s="35" t="str">
        <f>IF(G32=0,"",(H32-G32)/G32)</f>
        <v/>
      </c>
      <c r="P32" s="35" t="str">
        <f>IF(H32=0,"",(I32-H32)/H32)</f>
        <v/>
      </c>
      <c r="Q32" s="35" t="str">
        <f>IF(I32=0,"",(J32-I32)/I32)</f>
        <v/>
      </c>
      <c r="R32" s="35"/>
      <c r="S32" s="35"/>
      <c r="T32" s="323"/>
      <c r="U32" s="323"/>
      <c r="V32" s="323"/>
    </row>
    <row r="33" spans="1:22" ht="14.5" x14ac:dyDescent="0.35">
      <c r="A33" s="4"/>
      <c r="B33" s="34"/>
      <c r="C33" s="34"/>
      <c r="D33" s="34"/>
      <c r="E33" s="61"/>
      <c r="F33" s="61"/>
      <c r="G33" s="61"/>
      <c r="H33" s="61"/>
      <c r="I33" s="61"/>
      <c r="J33" s="61"/>
      <c r="K33" s="61"/>
      <c r="L33" s="61"/>
      <c r="M33" s="25"/>
      <c r="N33" s="35"/>
      <c r="O33" s="35"/>
      <c r="P33" s="35"/>
      <c r="Q33" s="35"/>
      <c r="R33" s="35"/>
      <c r="S33" s="35"/>
      <c r="T33" s="323"/>
      <c r="U33" s="323"/>
      <c r="V33" s="323"/>
    </row>
    <row r="34" spans="1:22" ht="14.5" x14ac:dyDescent="0.35">
      <c r="A34" s="2">
        <v>4</v>
      </c>
      <c r="B34" s="341" t="s">
        <v>251</v>
      </c>
      <c r="C34" s="34" t="s">
        <v>112</v>
      </c>
      <c r="D34" s="77" t="s">
        <v>252</v>
      </c>
      <c r="E34" s="149">
        <v>0</v>
      </c>
      <c r="F34" s="58"/>
      <c r="G34" s="99">
        <v>0</v>
      </c>
      <c r="H34" s="99">
        <v>0</v>
      </c>
      <c r="I34" s="99">
        <v>0</v>
      </c>
      <c r="J34" s="99">
        <v>0</v>
      </c>
      <c r="K34" s="99">
        <v>0</v>
      </c>
      <c r="L34" s="99">
        <v>0</v>
      </c>
      <c r="M34" s="25"/>
      <c r="N34" s="35" t="str">
        <f>IF(E34=0,"",(G34-E34)/E34)</f>
        <v/>
      </c>
      <c r="O34" s="35" t="str">
        <f t="shared" ref="O34:Q38" si="15">IF(G34=0,"",(H34-G34)/G34)</f>
        <v/>
      </c>
      <c r="P34" s="35" t="str">
        <f t="shared" si="15"/>
        <v/>
      </c>
      <c r="Q34" s="35" t="str">
        <f t="shared" si="15"/>
        <v/>
      </c>
      <c r="R34" s="35"/>
      <c r="S34" s="35"/>
      <c r="T34" s="323"/>
      <c r="U34" s="323"/>
      <c r="V34" s="323"/>
    </row>
    <row r="35" spans="1:22" ht="14.5" x14ac:dyDescent="0.35">
      <c r="A35" s="4"/>
      <c r="B35" s="342"/>
      <c r="C35" s="34" t="s">
        <v>98</v>
      </c>
      <c r="D35" s="34" t="s">
        <v>238</v>
      </c>
      <c r="E35" s="149">
        <v>0</v>
      </c>
      <c r="F35" s="58"/>
      <c r="G35" s="99">
        <v>0</v>
      </c>
      <c r="H35" s="99">
        <v>0</v>
      </c>
      <c r="I35" s="99">
        <v>0</v>
      </c>
      <c r="J35" s="99">
        <v>0</v>
      </c>
      <c r="K35" s="99">
        <v>0</v>
      </c>
      <c r="L35" s="99">
        <v>0</v>
      </c>
      <c r="M35" s="25"/>
      <c r="N35" s="35" t="str">
        <f>IF(E35=0,"",(G35-E35)/E35)</f>
        <v/>
      </c>
      <c r="O35" s="35" t="str">
        <f t="shared" si="15"/>
        <v/>
      </c>
      <c r="P35" s="35" t="str">
        <f t="shared" si="15"/>
        <v/>
      </c>
      <c r="Q35" s="35" t="str">
        <f t="shared" si="15"/>
        <v/>
      </c>
      <c r="R35" s="35"/>
      <c r="S35" s="35"/>
      <c r="T35" s="323"/>
      <c r="U35" s="323"/>
      <c r="V35" s="323"/>
    </row>
    <row r="36" spans="1:22" ht="14.5" x14ac:dyDescent="0.35">
      <c r="A36" s="4"/>
      <c r="B36" s="342"/>
      <c r="C36" s="34" t="s">
        <v>100</v>
      </c>
      <c r="D36" s="77" t="s">
        <v>240</v>
      </c>
      <c r="E36" s="149">
        <v>0</v>
      </c>
      <c r="F36" s="58"/>
      <c r="G36" s="99">
        <v>0</v>
      </c>
      <c r="H36" s="99">
        <v>0</v>
      </c>
      <c r="I36" s="99">
        <v>0</v>
      </c>
      <c r="J36" s="99">
        <v>0</v>
      </c>
      <c r="K36" s="99">
        <v>0</v>
      </c>
      <c r="L36" s="99">
        <v>0</v>
      </c>
      <c r="M36" s="25"/>
      <c r="N36" s="35" t="str">
        <f>IF(E36=0,"",(G36-E36)/E36)</f>
        <v/>
      </c>
      <c r="O36" s="35" t="str">
        <f t="shared" si="15"/>
        <v/>
      </c>
      <c r="P36" s="35" t="str">
        <f t="shared" si="15"/>
        <v/>
      </c>
      <c r="Q36" s="35" t="str">
        <f t="shared" si="15"/>
        <v/>
      </c>
      <c r="R36" s="35"/>
      <c r="S36" s="35"/>
      <c r="T36" s="323"/>
      <c r="U36" s="323"/>
      <c r="V36" s="323"/>
    </row>
    <row r="37" spans="1:22" ht="14.5" x14ac:dyDescent="0.35">
      <c r="A37" s="4"/>
      <c r="B37" s="342"/>
      <c r="C37" s="34" t="s">
        <v>102</v>
      </c>
      <c r="D37" s="34" t="s">
        <v>253</v>
      </c>
      <c r="E37" s="149">
        <v>0</v>
      </c>
      <c r="F37" s="58"/>
      <c r="G37" s="99">
        <v>0</v>
      </c>
      <c r="H37" s="99">
        <v>0</v>
      </c>
      <c r="I37" s="99">
        <v>0</v>
      </c>
      <c r="J37" s="99">
        <v>0</v>
      </c>
      <c r="K37" s="99">
        <v>0</v>
      </c>
      <c r="L37" s="99">
        <v>0</v>
      </c>
      <c r="M37" s="25"/>
      <c r="N37" s="35" t="str">
        <f>IF(E37=0,"",(G37-E37)/E37)</f>
        <v/>
      </c>
      <c r="O37" s="35" t="str">
        <f t="shared" si="15"/>
        <v/>
      </c>
      <c r="P37" s="35" t="str">
        <f t="shared" si="15"/>
        <v/>
      </c>
      <c r="Q37" s="35" t="str">
        <f t="shared" si="15"/>
        <v/>
      </c>
      <c r="R37" s="35"/>
      <c r="S37" s="35"/>
      <c r="T37" s="323"/>
      <c r="U37" s="323"/>
      <c r="V37" s="323"/>
    </row>
    <row r="38" spans="1:22" ht="14.5" x14ac:dyDescent="0.35">
      <c r="A38" s="4"/>
      <c r="B38" s="342"/>
      <c r="C38" s="34" t="s">
        <v>104</v>
      </c>
      <c r="D38" s="34" t="s">
        <v>244</v>
      </c>
      <c r="E38" s="149">
        <v>0</v>
      </c>
      <c r="F38" s="58"/>
      <c r="G38" s="99">
        <v>0</v>
      </c>
      <c r="H38" s="99">
        <v>0</v>
      </c>
      <c r="I38" s="99">
        <v>0</v>
      </c>
      <c r="J38" s="99">
        <v>0</v>
      </c>
      <c r="K38" s="99">
        <v>0</v>
      </c>
      <c r="L38" s="99">
        <v>0</v>
      </c>
      <c r="M38" s="25"/>
      <c r="N38" s="35" t="str">
        <f>IF(E38=0,"",(G38-E38)/E38)</f>
        <v/>
      </c>
      <c r="O38" s="35" t="str">
        <f t="shared" si="15"/>
        <v/>
      </c>
      <c r="P38" s="35" t="str">
        <f t="shared" si="15"/>
        <v/>
      </c>
      <c r="Q38" s="35" t="str">
        <f t="shared" si="15"/>
        <v/>
      </c>
      <c r="R38" s="35"/>
      <c r="S38" s="35"/>
      <c r="T38" s="323"/>
      <c r="U38" s="323"/>
      <c r="V38" s="323"/>
    </row>
    <row r="39" spans="1:22" ht="14.5" x14ac:dyDescent="0.35">
      <c r="A39" s="4"/>
      <c r="B39" s="342"/>
      <c r="C39" s="77" t="s">
        <v>106</v>
      </c>
      <c r="D39" s="34" t="s">
        <v>245</v>
      </c>
      <c r="E39" s="149">
        <v>0</v>
      </c>
      <c r="F39" s="58"/>
      <c r="G39" s="99">
        <v>0</v>
      </c>
      <c r="H39" s="99">
        <v>0</v>
      </c>
      <c r="I39" s="99">
        <v>0</v>
      </c>
      <c r="J39" s="99">
        <v>0</v>
      </c>
      <c r="K39" s="99">
        <v>0</v>
      </c>
      <c r="L39" s="99">
        <v>0</v>
      </c>
      <c r="M39" s="25"/>
      <c r="N39" s="35"/>
      <c r="O39" s="35"/>
      <c r="P39" s="35"/>
      <c r="Q39" s="35"/>
      <c r="R39" s="35"/>
      <c r="S39" s="35"/>
      <c r="T39" s="323"/>
      <c r="U39" s="323"/>
      <c r="V39" s="323"/>
    </row>
    <row r="40" spans="1:22" ht="14.5" x14ac:dyDescent="0.35">
      <c r="A40" s="4"/>
      <c r="B40" s="342"/>
      <c r="C40" s="77" t="s">
        <v>108</v>
      </c>
      <c r="D40" s="34" t="s">
        <v>254</v>
      </c>
      <c r="E40" s="149">
        <v>0</v>
      </c>
      <c r="F40" s="58"/>
      <c r="G40" s="99">
        <v>0</v>
      </c>
      <c r="H40" s="99">
        <v>0</v>
      </c>
      <c r="I40" s="99">
        <v>0</v>
      </c>
      <c r="J40" s="99">
        <v>0</v>
      </c>
      <c r="K40" s="99">
        <v>0</v>
      </c>
      <c r="L40" s="99">
        <v>0</v>
      </c>
      <c r="M40" s="25"/>
      <c r="N40" s="35" t="str">
        <f t="shared" ref="N40:N45" si="16">IF(E40=0,"",(G40-E40)/E40)</f>
        <v/>
      </c>
      <c r="O40" s="35" t="str">
        <f t="shared" ref="O40:Q45" si="17">IF(G40=0,"",(H40-G40)/G40)</f>
        <v/>
      </c>
      <c r="P40" s="35" t="str">
        <f t="shared" si="17"/>
        <v/>
      </c>
      <c r="Q40" s="35" t="str">
        <f t="shared" si="17"/>
        <v/>
      </c>
      <c r="R40" s="35"/>
      <c r="S40" s="35"/>
      <c r="T40" s="323"/>
      <c r="U40" s="323"/>
      <c r="V40" s="323"/>
    </row>
    <row r="41" spans="1:22" ht="14.5" x14ac:dyDescent="0.35">
      <c r="A41" s="4"/>
      <c r="B41" s="342"/>
      <c r="C41" s="77" t="s">
        <v>120</v>
      </c>
      <c r="D41" s="34" t="s">
        <v>255</v>
      </c>
      <c r="E41" s="149">
        <v>0</v>
      </c>
      <c r="F41" s="58"/>
      <c r="G41" s="99">
        <v>0</v>
      </c>
      <c r="H41" s="99">
        <v>0</v>
      </c>
      <c r="I41" s="99">
        <v>0</v>
      </c>
      <c r="J41" s="99">
        <v>0</v>
      </c>
      <c r="K41" s="99">
        <v>0</v>
      </c>
      <c r="L41" s="99">
        <v>0</v>
      </c>
      <c r="M41" s="25"/>
      <c r="N41" s="35" t="str">
        <f t="shared" si="16"/>
        <v/>
      </c>
      <c r="O41" s="35" t="str">
        <f t="shared" si="17"/>
        <v/>
      </c>
      <c r="P41" s="35" t="str">
        <f t="shared" si="17"/>
        <v/>
      </c>
      <c r="Q41" s="35" t="str">
        <f t="shared" si="17"/>
        <v/>
      </c>
      <c r="R41" s="35"/>
      <c r="S41" s="35"/>
      <c r="T41" s="323"/>
      <c r="U41" s="323"/>
      <c r="V41" s="323"/>
    </row>
    <row r="42" spans="1:22" s="163" customFormat="1" ht="30.75" customHeight="1" x14ac:dyDescent="0.25">
      <c r="A42" s="159"/>
      <c r="B42" s="160" t="s">
        <v>256</v>
      </c>
      <c r="C42" s="107"/>
      <c r="D42" s="107"/>
      <c r="E42" s="161">
        <f>SUM(E34:E41)</f>
        <v>0</v>
      </c>
      <c r="F42" s="161"/>
      <c r="G42" s="161">
        <f>SUM(G34:G41)</f>
        <v>0</v>
      </c>
      <c r="H42" s="161">
        <f>SUM(H34:H41)</f>
        <v>0</v>
      </c>
      <c r="I42" s="161">
        <f>SUM(I34:I41)</f>
        <v>0</v>
      </c>
      <c r="J42" s="161">
        <f t="shared" ref="J42:L42" si="18">SUM(J34:J41)</f>
        <v>0</v>
      </c>
      <c r="K42" s="161">
        <f t="shared" si="18"/>
        <v>0</v>
      </c>
      <c r="L42" s="161">
        <f t="shared" si="18"/>
        <v>0</v>
      </c>
      <c r="M42" s="160"/>
      <c r="N42" s="162" t="str">
        <f t="shared" si="16"/>
        <v/>
      </c>
      <c r="O42" s="162" t="str">
        <f t="shared" si="17"/>
        <v/>
      </c>
      <c r="P42" s="162" t="str">
        <f t="shared" si="17"/>
        <v/>
      </c>
      <c r="Q42" s="162" t="str">
        <f t="shared" si="17"/>
        <v/>
      </c>
      <c r="R42" s="162"/>
      <c r="S42" s="162"/>
      <c r="T42" s="324"/>
      <c r="U42" s="324"/>
      <c r="V42" s="324"/>
    </row>
    <row r="43" spans="1:22" ht="14.5" x14ac:dyDescent="0.35">
      <c r="A43" s="2">
        <v>5</v>
      </c>
      <c r="B43" s="34" t="s">
        <v>257</v>
      </c>
      <c r="C43" s="34" t="s">
        <v>112</v>
      </c>
      <c r="D43" s="34" t="s">
        <v>258</v>
      </c>
      <c r="E43" s="149">
        <v>0</v>
      </c>
      <c r="F43" s="58"/>
      <c r="G43" s="99">
        <v>0</v>
      </c>
      <c r="H43" s="99">
        <v>0</v>
      </c>
      <c r="I43" s="99">
        <v>0</v>
      </c>
      <c r="J43" s="99">
        <v>0</v>
      </c>
      <c r="K43" s="99">
        <v>0</v>
      </c>
      <c r="L43" s="99">
        <v>0</v>
      </c>
      <c r="M43" s="25"/>
      <c r="N43" s="35" t="str">
        <f t="shared" si="16"/>
        <v/>
      </c>
      <c r="O43" s="35" t="str">
        <f t="shared" si="17"/>
        <v/>
      </c>
      <c r="P43" s="35" t="str">
        <f t="shared" si="17"/>
        <v/>
      </c>
      <c r="Q43" s="35" t="str">
        <f t="shared" si="17"/>
        <v/>
      </c>
      <c r="R43" s="35"/>
      <c r="S43" s="35"/>
      <c r="T43" s="323"/>
      <c r="U43" s="323"/>
      <c r="V43" s="323"/>
    </row>
    <row r="44" spans="1:22" ht="14.5" x14ac:dyDescent="0.35">
      <c r="A44" s="4"/>
      <c r="B44" s="34"/>
      <c r="C44" s="34" t="s">
        <v>98</v>
      </c>
      <c r="D44" s="34" t="s">
        <v>109</v>
      </c>
      <c r="E44" s="149">
        <v>0</v>
      </c>
      <c r="F44" s="58"/>
      <c r="G44" s="99">
        <v>0</v>
      </c>
      <c r="H44" s="99">
        <v>0</v>
      </c>
      <c r="I44" s="99">
        <v>0</v>
      </c>
      <c r="J44" s="99">
        <v>0</v>
      </c>
      <c r="K44" s="99">
        <v>0</v>
      </c>
      <c r="L44" s="99">
        <v>0</v>
      </c>
      <c r="M44" s="25"/>
      <c r="N44" s="35" t="str">
        <f t="shared" si="16"/>
        <v/>
      </c>
      <c r="O44" s="35" t="str">
        <f t="shared" si="17"/>
        <v/>
      </c>
      <c r="P44" s="35" t="str">
        <f t="shared" si="17"/>
        <v/>
      </c>
      <c r="Q44" s="35" t="str">
        <f t="shared" si="17"/>
        <v/>
      </c>
      <c r="R44" s="35"/>
      <c r="S44" s="35"/>
      <c r="T44" s="323"/>
      <c r="U44" s="323"/>
      <c r="V44" s="323"/>
    </row>
    <row r="45" spans="1:22" ht="14.5" x14ac:dyDescent="0.35">
      <c r="A45" s="4"/>
      <c r="B45" s="36" t="s">
        <v>259</v>
      </c>
      <c r="C45" s="34"/>
      <c r="D45" s="34"/>
      <c r="E45" s="60">
        <f>SUM(E43:E44)</f>
        <v>0</v>
      </c>
      <c r="F45" s="60"/>
      <c r="G45" s="60">
        <f>SUM(G43:G44)</f>
        <v>0</v>
      </c>
      <c r="H45" s="60">
        <f>SUM(H43:H44)</f>
        <v>0</v>
      </c>
      <c r="I45" s="60">
        <f>SUM(I43:I44)</f>
        <v>0</v>
      </c>
      <c r="J45" s="60">
        <f t="shared" ref="J45:L45" si="19">SUM(J43:J44)</f>
        <v>0</v>
      </c>
      <c r="K45" s="60">
        <f t="shared" si="19"/>
        <v>0</v>
      </c>
      <c r="L45" s="60">
        <f t="shared" si="19"/>
        <v>0</v>
      </c>
      <c r="M45" s="24"/>
      <c r="N45" s="35" t="str">
        <f t="shared" si="16"/>
        <v/>
      </c>
      <c r="O45" s="35" t="str">
        <f t="shared" si="17"/>
        <v/>
      </c>
      <c r="P45" s="35" t="str">
        <f t="shared" si="17"/>
        <v/>
      </c>
      <c r="Q45" s="35" t="str">
        <f t="shared" si="17"/>
        <v/>
      </c>
      <c r="R45" s="35"/>
      <c r="S45" s="35"/>
      <c r="T45" s="323"/>
      <c r="U45" s="323"/>
      <c r="V45" s="323"/>
    </row>
    <row r="46" spans="1:22" ht="14.5" x14ac:dyDescent="0.35">
      <c r="A46" s="4"/>
      <c r="B46" s="36"/>
      <c r="C46" s="36"/>
      <c r="D46" s="36"/>
      <c r="E46" s="58"/>
      <c r="F46" s="58"/>
      <c r="G46" s="58"/>
      <c r="H46" s="58"/>
      <c r="I46" s="58"/>
      <c r="J46" s="58"/>
      <c r="K46" s="58"/>
      <c r="L46" s="58"/>
      <c r="M46" s="25"/>
      <c r="N46" s="35"/>
      <c r="O46" s="35"/>
      <c r="P46" s="35"/>
      <c r="Q46" s="35"/>
      <c r="R46" s="35"/>
      <c r="S46" s="35"/>
      <c r="T46" s="323"/>
      <c r="U46" s="323"/>
      <c r="V46" s="323"/>
    </row>
    <row r="47" spans="1:22" ht="15" thickBot="1" x14ac:dyDescent="0.4">
      <c r="A47" s="4"/>
      <c r="B47" s="36" t="s">
        <v>260</v>
      </c>
      <c r="C47" s="34"/>
      <c r="D47" s="34"/>
      <c r="E47" s="74">
        <f>E32-E42-E45</f>
        <v>0</v>
      </c>
      <c r="F47" s="60"/>
      <c r="G47" s="74">
        <f t="shared" ref="G47:J47" si="20">G32-G42-G45</f>
        <v>0</v>
      </c>
      <c r="H47" s="74">
        <f t="shared" si="20"/>
        <v>0</v>
      </c>
      <c r="I47" s="74">
        <f t="shared" si="20"/>
        <v>0</v>
      </c>
      <c r="J47" s="74">
        <f t="shared" si="20"/>
        <v>0</v>
      </c>
      <c r="K47" s="74">
        <f t="shared" ref="K47:L47" si="21">K32-K42-K45</f>
        <v>0</v>
      </c>
      <c r="L47" s="74">
        <f t="shared" si="21"/>
        <v>0</v>
      </c>
      <c r="M47" s="24"/>
      <c r="N47" s="35" t="str">
        <f>IF(E47=0,"",(G47-E47)/E47)</f>
        <v/>
      </c>
      <c r="O47" s="35" t="str">
        <f>IF(G47=0,"",(H47-G47)/G47)</f>
        <v/>
      </c>
      <c r="P47" s="35" t="str">
        <f>IF(H47=0,"",(I47-H47)/H47)</f>
        <v/>
      </c>
      <c r="Q47" s="35" t="str">
        <f>IF(I47=0,"",(J47-I47)/I47)</f>
        <v/>
      </c>
      <c r="R47" s="35"/>
      <c r="S47" s="35"/>
      <c r="T47" s="323"/>
      <c r="U47" s="323"/>
      <c r="V47" s="323"/>
    </row>
    <row r="48" spans="1:22" ht="15" thickTop="1" x14ac:dyDescent="0.35">
      <c r="A48" s="4"/>
      <c r="B48" s="34"/>
      <c r="C48" s="34"/>
      <c r="D48" s="34"/>
      <c r="E48" s="61"/>
      <c r="F48" s="61"/>
      <c r="G48" s="61"/>
      <c r="H48" s="61"/>
      <c r="I48" s="61"/>
      <c r="J48" s="61"/>
      <c r="K48" s="61"/>
      <c r="L48" s="61"/>
      <c r="M48" s="25"/>
      <c r="N48" s="35"/>
      <c r="O48" s="35"/>
      <c r="P48" s="35"/>
      <c r="Q48" s="35"/>
      <c r="R48" s="35"/>
      <c r="S48" s="35"/>
      <c r="T48" s="323"/>
      <c r="U48" s="323"/>
      <c r="V48" s="323"/>
    </row>
    <row r="49" spans="1:22" ht="14.5" x14ac:dyDescent="0.35">
      <c r="A49" s="2">
        <v>9</v>
      </c>
      <c r="B49" s="34" t="s">
        <v>261</v>
      </c>
      <c r="C49" s="34" t="s">
        <v>112</v>
      </c>
      <c r="D49" s="38" t="s">
        <v>262</v>
      </c>
      <c r="E49" s="149">
        <v>0</v>
      </c>
      <c r="F49" s="58"/>
      <c r="G49" s="99">
        <v>0</v>
      </c>
      <c r="H49" s="99">
        <v>0</v>
      </c>
      <c r="I49" s="99">
        <v>0</v>
      </c>
      <c r="J49" s="99">
        <v>0</v>
      </c>
      <c r="K49" s="99">
        <v>0</v>
      </c>
      <c r="L49" s="99">
        <v>0</v>
      </c>
      <c r="M49" s="25"/>
      <c r="N49" s="35" t="str">
        <f>IF(E49=0,"",(G49-E49)/E49)</f>
        <v/>
      </c>
      <c r="O49" s="35" t="str">
        <f t="shared" ref="O49:Q50" si="22">IF(G49=0,"",(H49-G49)/G49)</f>
        <v/>
      </c>
      <c r="P49" s="35" t="str">
        <f t="shared" si="22"/>
        <v/>
      </c>
      <c r="Q49" s="35" t="str">
        <f t="shared" si="22"/>
        <v/>
      </c>
      <c r="R49" s="35"/>
      <c r="S49" s="35"/>
      <c r="T49" s="323"/>
      <c r="U49" s="323"/>
      <c r="V49" s="323"/>
    </row>
    <row r="50" spans="1:22" ht="14.5" x14ac:dyDescent="0.35">
      <c r="A50" s="4"/>
      <c r="B50" s="34"/>
      <c r="C50" s="34" t="s">
        <v>98</v>
      </c>
      <c r="D50" s="38" t="s">
        <v>263</v>
      </c>
      <c r="E50" s="149">
        <v>0</v>
      </c>
      <c r="F50" s="58"/>
      <c r="G50" s="99">
        <v>0</v>
      </c>
      <c r="H50" s="99">
        <v>0</v>
      </c>
      <c r="I50" s="99">
        <v>0</v>
      </c>
      <c r="J50" s="99">
        <v>0</v>
      </c>
      <c r="K50" s="99">
        <v>0</v>
      </c>
      <c r="L50" s="99">
        <v>0</v>
      </c>
      <c r="M50" s="25"/>
      <c r="N50" s="35" t="str">
        <f>IF(E50=0,"",(G50-E50)/E50)</f>
        <v/>
      </c>
      <c r="O50" s="35" t="str">
        <f t="shared" si="22"/>
        <v/>
      </c>
      <c r="P50" s="35" t="str">
        <f t="shared" si="22"/>
        <v/>
      </c>
      <c r="Q50" s="35" t="str">
        <f t="shared" si="22"/>
        <v/>
      </c>
      <c r="R50" s="35"/>
      <c r="S50" s="35"/>
      <c r="T50" s="323"/>
      <c r="U50" s="323"/>
      <c r="V50" s="323"/>
    </row>
    <row r="51" spans="1:22" ht="14.5" x14ac:dyDescent="0.35">
      <c r="A51" s="4"/>
      <c r="B51" s="34"/>
      <c r="C51" s="34"/>
      <c r="D51" s="38"/>
      <c r="E51" s="71"/>
      <c r="F51" s="72"/>
      <c r="G51" s="71"/>
      <c r="H51" s="71"/>
      <c r="I51" s="71"/>
      <c r="J51" s="71"/>
      <c r="K51" s="71"/>
      <c r="L51" s="71"/>
      <c r="M51" s="25"/>
      <c r="N51" s="35"/>
      <c r="O51" s="35"/>
      <c r="P51" s="35"/>
      <c r="Q51" s="35"/>
      <c r="R51" s="35"/>
      <c r="S51" s="35"/>
      <c r="T51" s="323"/>
      <c r="U51" s="323"/>
      <c r="V51" s="323"/>
    </row>
    <row r="52" spans="1:22" ht="14.5" x14ac:dyDescent="0.35">
      <c r="A52" s="4">
        <v>10</v>
      </c>
      <c r="B52" s="34" t="s">
        <v>264</v>
      </c>
      <c r="C52" s="34" t="s">
        <v>112</v>
      </c>
      <c r="D52" s="38" t="s">
        <v>265</v>
      </c>
      <c r="E52" s="274">
        <v>0</v>
      </c>
      <c r="F52" s="58"/>
      <c r="G52" s="275">
        <v>0</v>
      </c>
      <c r="H52" s="275">
        <v>0</v>
      </c>
      <c r="I52" s="275">
        <v>0</v>
      </c>
      <c r="J52" s="275">
        <v>0</v>
      </c>
      <c r="K52" s="275">
        <v>0</v>
      </c>
      <c r="L52" s="275">
        <v>0</v>
      </c>
      <c r="M52" s="73"/>
      <c r="N52" s="35" t="str">
        <f>IF(E52=0,"",(G52-E52)/E52)</f>
        <v/>
      </c>
      <c r="O52" s="35" t="str">
        <f t="shared" ref="O52:Q53" si="23">IF(G52=0,"",(H52-G52)/G52)</f>
        <v/>
      </c>
      <c r="P52" s="35" t="str">
        <f t="shared" si="23"/>
        <v/>
      </c>
      <c r="Q52" s="35" t="str">
        <f t="shared" si="23"/>
        <v/>
      </c>
      <c r="R52" s="35"/>
      <c r="S52" s="35"/>
      <c r="T52" s="323"/>
      <c r="U52" s="323"/>
      <c r="V52" s="323"/>
    </row>
    <row r="53" spans="1:22" ht="14.5" x14ac:dyDescent="0.35">
      <c r="A53" s="4"/>
      <c r="B53" s="34"/>
      <c r="C53" s="34" t="s">
        <v>98</v>
      </c>
      <c r="D53" s="34" t="s">
        <v>266</v>
      </c>
      <c r="E53" s="149">
        <v>0</v>
      </c>
      <c r="F53" s="58"/>
      <c r="G53" s="99">
        <v>0</v>
      </c>
      <c r="H53" s="99">
        <v>0</v>
      </c>
      <c r="I53" s="99">
        <v>0</v>
      </c>
      <c r="J53" s="99">
        <v>0</v>
      </c>
      <c r="K53" s="99">
        <v>0</v>
      </c>
      <c r="L53" s="99">
        <v>0</v>
      </c>
      <c r="M53" s="25"/>
      <c r="N53" s="35" t="str">
        <f>IF(E53=0,"",(G53-E53)/E53)</f>
        <v/>
      </c>
      <c r="O53" s="35" t="str">
        <f t="shared" si="23"/>
        <v/>
      </c>
      <c r="P53" s="35" t="str">
        <f t="shared" si="23"/>
        <v/>
      </c>
      <c r="Q53" s="35" t="str">
        <f t="shared" si="23"/>
        <v/>
      </c>
      <c r="R53" s="35"/>
      <c r="S53" s="35"/>
      <c r="T53" s="323"/>
      <c r="U53" s="323"/>
      <c r="V53" s="323"/>
    </row>
    <row r="54" spans="1:22" ht="14.5" x14ac:dyDescent="0.35">
      <c r="A54" s="4"/>
      <c r="B54" s="34"/>
      <c r="C54" s="34"/>
      <c r="D54" s="34"/>
      <c r="E54" s="58"/>
      <c r="F54" s="58"/>
      <c r="G54" s="72"/>
      <c r="H54" s="72"/>
      <c r="I54" s="72"/>
      <c r="J54" s="72"/>
      <c r="K54" s="72"/>
      <c r="L54" s="72"/>
      <c r="M54" s="25"/>
      <c r="N54" s="35"/>
      <c r="O54" s="35"/>
      <c r="P54" s="35"/>
      <c r="Q54" s="35"/>
      <c r="R54" s="35"/>
      <c r="S54" s="35"/>
      <c r="T54" s="323"/>
      <c r="U54" s="323"/>
      <c r="V54" s="323"/>
    </row>
    <row r="55" spans="1:22" ht="14.5" x14ac:dyDescent="0.35">
      <c r="A55" s="4">
        <v>11</v>
      </c>
      <c r="B55" s="34" t="s">
        <v>267</v>
      </c>
      <c r="C55" s="34"/>
      <c r="D55" s="34"/>
      <c r="E55" s="149">
        <v>0</v>
      </c>
      <c r="F55" s="58"/>
      <c r="G55" s="99">
        <v>0</v>
      </c>
      <c r="H55" s="99">
        <v>0</v>
      </c>
      <c r="I55" s="99">
        <v>0</v>
      </c>
      <c r="J55" s="99">
        <v>0</v>
      </c>
      <c r="K55" s="99">
        <v>0</v>
      </c>
      <c r="L55" s="99">
        <v>0</v>
      </c>
      <c r="M55" s="25"/>
      <c r="N55" s="35" t="str">
        <f>IF(E55=0,"",(G55-E55)/E55)</f>
        <v/>
      </c>
      <c r="O55" s="35" t="str">
        <f>IF(G55=0,"",(H55-G55)/G55)</f>
        <v/>
      </c>
      <c r="P55" s="35" t="str">
        <f>IF(H55=0,"",(I55-H55)/H55)</f>
        <v/>
      </c>
      <c r="Q55" s="35" t="str">
        <f>IF(I55=0,"",(J55-I55)/I55)</f>
        <v/>
      </c>
      <c r="R55" s="35"/>
      <c r="S55" s="35"/>
      <c r="T55" s="323"/>
      <c r="U55" s="323"/>
      <c r="V55" s="323"/>
    </row>
    <row r="56" spans="1:22" ht="14.5" x14ac:dyDescent="0.35">
      <c r="A56" s="4"/>
      <c r="B56" s="34"/>
      <c r="C56" s="34"/>
      <c r="D56" s="34"/>
      <c r="E56" s="58"/>
      <c r="F56" s="58"/>
      <c r="G56" s="72"/>
      <c r="H56" s="72"/>
      <c r="I56" s="72"/>
      <c r="J56" s="72"/>
      <c r="K56" s="72"/>
      <c r="L56" s="72"/>
      <c r="M56" s="25"/>
      <c r="N56" s="35"/>
      <c r="O56" s="35"/>
      <c r="P56" s="35"/>
      <c r="Q56" s="35"/>
      <c r="R56" s="35"/>
      <c r="S56" s="35"/>
      <c r="T56" s="323"/>
      <c r="U56" s="323"/>
      <c r="V56" s="323"/>
    </row>
    <row r="57" spans="1:22" ht="15" thickBot="1" x14ac:dyDescent="0.4">
      <c r="A57" s="4"/>
      <c r="B57" s="36" t="s">
        <v>268</v>
      </c>
      <c r="C57" s="34"/>
      <c r="D57" s="34"/>
      <c r="E57" s="74">
        <f>SUM(E49:E55)</f>
        <v>0</v>
      </c>
      <c r="F57" s="60"/>
      <c r="G57" s="74">
        <f>SUM(G49:G55)</f>
        <v>0</v>
      </c>
      <c r="H57" s="74">
        <f>SUM(H49:H55)</f>
        <v>0</v>
      </c>
      <c r="I57" s="74">
        <f>SUM(I49:I55)</f>
        <v>0</v>
      </c>
      <c r="J57" s="74">
        <f t="shared" ref="J57:L57" si="24">SUM(J49:J55)</f>
        <v>0</v>
      </c>
      <c r="K57" s="74">
        <f t="shared" si="24"/>
        <v>0</v>
      </c>
      <c r="L57" s="74">
        <f t="shared" si="24"/>
        <v>0</v>
      </c>
      <c r="M57" s="24"/>
      <c r="N57" s="35" t="str">
        <f>IF(E57=0,"",(G57-E57)/E57)</f>
        <v/>
      </c>
      <c r="O57" s="35" t="str">
        <f>IF(G57=0,"",(H57-G57)/G57)</f>
        <v/>
      </c>
      <c r="P57" s="35" t="str">
        <f>IF(H57=0,"",(I57-H57)/H57)</f>
        <v/>
      </c>
      <c r="Q57" s="35" t="str">
        <f>IF(I57=0,"",(J57-I57)/I57)</f>
        <v/>
      </c>
      <c r="R57" s="35"/>
      <c r="S57" s="35"/>
      <c r="T57" s="323"/>
      <c r="U57" s="271"/>
      <c r="V57" s="271"/>
    </row>
    <row r="58" spans="1:22" ht="15" thickTop="1" x14ac:dyDescent="0.35">
      <c r="A58" s="4"/>
      <c r="B58" s="34"/>
      <c r="C58" s="34"/>
      <c r="D58" s="34"/>
      <c r="E58" s="58"/>
      <c r="F58" s="58"/>
      <c r="G58" s="58"/>
      <c r="H58" s="58"/>
      <c r="I58" s="58"/>
      <c r="J58" s="58"/>
      <c r="K58" s="58"/>
      <c r="L58" s="58"/>
      <c r="M58" s="25"/>
      <c r="N58" s="25"/>
      <c r="O58" s="25"/>
      <c r="P58" s="25"/>
      <c r="Q58" s="25"/>
      <c r="R58" s="25"/>
      <c r="S58" s="25"/>
      <c r="T58" s="33"/>
      <c r="U58" s="33"/>
      <c r="V58" s="33"/>
    </row>
    <row r="59" spans="1:22" ht="14.5" x14ac:dyDescent="0.35">
      <c r="B59" s="25"/>
      <c r="C59" s="25"/>
      <c r="D59" s="25" t="s">
        <v>269</v>
      </c>
      <c r="E59" s="164">
        <f>+E57-E47</f>
        <v>0</v>
      </c>
      <c r="F59" s="164"/>
      <c r="G59" s="164">
        <f t="shared" ref="G59:J59" si="25">+G57-G47</f>
        <v>0</v>
      </c>
      <c r="H59" s="164">
        <f t="shared" si="25"/>
        <v>0</v>
      </c>
      <c r="I59" s="164">
        <f t="shared" si="25"/>
        <v>0</v>
      </c>
      <c r="J59" s="164">
        <f t="shared" si="25"/>
        <v>0</v>
      </c>
      <c r="K59" s="164">
        <f t="shared" ref="K59:L59" si="26">+K57-K47</f>
        <v>0</v>
      </c>
      <c r="L59" s="164">
        <f t="shared" si="26"/>
        <v>0</v>
      </c>
      <c r="M59" s="25"/>
      <c r="N59" s="25"/>
      <c r="O59" s="25"/>
      <c r="P59" s="25"/>
      <c r="Q59" s="25"/>
      <c r="R59" s="25"/>
      <c r="S59" s="25"/>
      <c r="T59" s="25"/>
    </row>
    <row r="60" spans="1:22" x14ac:dyDescent="0.25">
      <c r="E60" s="64"/>
      <c r="F60" s="64"/>
      <c r="G60" s="64"/>
      <c r="H60" s="64"/>
      <c r="I60" s="64"/>
      <c r="J60" s="64"/>
      <c r="K60" s="64"/>
      <c r="L60" s="64"/>
      <c r="T60" s="77"/>
    </row>
    <row r="61" spans="1:22" x14ac:dyDescent="0.25">
      <c r="T61" s="77"/>
    </row>
  </sheetData>
  <mergeCells count="4">
    <mergeCell ref="B18:B21"/>
    <mergeCell ref="B34:B41"/>
    <mergeCell ref="T4:V4"/>
    <mergeCell ref="T5:V5"/>
  </mergeCells>
  <phoneticPr fontId="4" type="noConversion"/>
  <pageMargins left="0.3" right="0.36" top="0.21" bottom="0.28999999999999998" header="0.24" footer="0.24"/>
  <pageSetup paperSize="9" scale="49" orientation="landscape" r:id="rId1"/>
  <headerFooter alignWithMargins="0"/>
  <ignoredErrors>
    <ignoredError sqref="E4:J4 K4:L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T63"/>
  <sheetViews>
    <sheetView showGridLines="0" topLeftCell="A40" zoomScale="110" zoomScaleNormal="110" workbookViewId="0">
      <selection activeCell="J67" sqref="J67"/>
    </sheetView>
  </sheetViews>
  <sheetFormatPr defaultColWidth="9.26953125" defaultRowHeight="13" x14ac:dyDescent="0.3"/>
  <cols>
    <col min="1" max="1" width="3.7265625" style="165" customWidth="1"/>
    <col min="2" max="2" width="5.7265625" style="130" customWidth="1"/>
    <col min="3" max="3" width="57.453125" style="130" bestFit="1" customWidth="1"/>
    <col min="4" max="4" width="7.7265625" style="130" customWidth="1"/>
    <col min="5" max="5" width="9.453125" style="130" customWidth="1"/>
    <col min="6" max="6" width="4" style="130" customWidth="1"/>
    <col min="7" max="12" width="9.453125" style="130" customWidth="1"/>
    <col min="13" max="13" width="3.54296875" style="166" customWidth="1"/>
    <col min="14" max="19" width="10.81640625" style="166" customWidth="1"/>
    <col min="20" max="20" width="43.7265625" style="130" customWidth="1"/>
    <col min="21" max="16384" width="9.26953125" style="130"/>
  </cols>
  <sheetData>
    <row r="2" spans="1:20" x14ac:dyDescent="0.3">
      <c r="A2" s="165">
        <f>Declaration!C3</f>
        <v>0</v>
      </c>
    </row>
    <row r="3" spans="1:20" ht="26" x14ac:dyDescent="0.3">
      <c r="E3" s="167" t="str">
        <f>SOCIE!D3</f>
        <v>Actual 2020-21</v>
      </c>
      <c r="F3" s="167"/>
      <c r="G3" s="167" t="str">
        <f>SOCIE!F3</f>
        <v>Forecast 2021-22</v>
      </c>
      <c r="H3" s="167" t="str">
        <f>SOCIE!G3</f>
        <v>Forecast 2022-23</v>
      </c>
      <c r="I3" s="167" t="str">
        <f>SOCIE!H3</f>
        <v>Forecast 2023-24</v>
      </c>
      <c r="J3" s="167" t="str">
        <f>SOCIE!I3</f>
        <v>Forecast 2024-25</v>
      </c>
      <c r="K3" s="167" t="str">
        <f>SOCIE!J3</f>
        <v>Forecast 2025-26</v>
      </c>
      <c r="L3" s="167" t="str">
        <f>SOCIE!K3</f>
        <v>Forecast 2026-27</v>
      </c>
      <c r="M3" s="168"/>
      <c r="N3" s="169" t="str">
        <f>SOCIE!M3</f>
        <v>2020-21 - 2021-22</v>
      </c>
      <c r="O3" s="169" t="str">
        <f>SOCIE!N3</f>
        <v>2021-22- 2022-23</v>
      </c>
      <c r="P3" s="169" t="str">
        <f>SOCIE!O3</f>
        <v>2022-23 - 2023-24</v>
      </c>
      <c r="Q3" s="169" t="str">
        <f>SOCIE!P3</f>
        <v>2023-24 - 2024-25</v>
      </c>
      <c r="R3" s="169" t="str">
        <f>SOCIE!Q3</f>
        <v>2024-25 - 2025-26</v>
      </c>
      <c r="S3" s="169" t="str">
        <f>SOCIE!R3</f>
        <v>2025-26 - 2026-27</v>
      </c>
      <c r="T3" s="169"/>
    </row>
    <row r="4" spans="1:20" x14ac:dyDescent="0.3">
      <c r="A4" s="165" t="s">
        <v>270</v>
      </c>
      <c r="E4" s="170" t="s">
        <v>16</v>
      </c>
      <c r="F4" s="170"/>
      <c r="G4" s="170" t="s">
        <v>16</v>
      </c>
      <c r="H4" s="170" t="s">
        <v>16</v>
      </c>
      <c r="I4" s="170" t="s">
        <v>16</v>
      </c>
      <c r="J4" s="170" t="s">
        <v>16</v>
      </c>
      <c r="K4" s="170" t="s">
        <v>16</v>
      </c>
      <c r="L4" s="170" t="s">
        <v>16</v>
      </c>
      <c r="M4" s="171"/>
      <c r="N4" s="172" t="s">
        <v>64</v>
      </c>
      <c r="O4" s="172" t="s">
        <v>64</v>
      </c>
      <c r="P4" s="172" t="s">
        <v>64</v>
      </c>
      <c r="Q4" s="172" t="s">
        <v>64</v>
      </c>
      <c r="R4" s="172" t="s">
        <v>64</v>
      </c>
      <c r="S4" s="172" t="s">
        <v>64</v>
      </c>
      <c r="T4" s="167" t="s">
        <v>63</v>
      </c>
    </row>
    <row r="5" spans="1:20" x14ac:dyDescent="0.3">
      <c r="T5" s="176"/>
    </row>
    <row r="6" spans="1:20" x14ac:dyDescent="0.3">
      <c r="A6" s="165">
        <v>1</v>
      </c>
      <c r="B6" s="165" t="s">
        <v>271</v>
      </c>
      <c r="M6" s="130"/>
      <c r="N6" s="130"/>
      <c r="O6" s="130"/>
      <c r="P6" s="130"/>
      <c r="Q6" s="130"/>
      <c r="R6" s="130"/>
      <c r="S6" s="130"/>
      <c r="T6" s="313"/>
    </row>
    <row r="7" spans="1:20" x14ac:dyDescent="0.3">
      <c r="B7" s="110" t="s">
        <v>112</v>
      </c>
      <c r="C7" s="130" t="s">
        <v>272</v>
      </c>
      <c r="E7" s="180">
        <f>+SOCIE!D42</f>
        <v>0</v>
      </c>
      <c r="F7" s="176"/>
      <c r="G7" s="180">
        <f>+SOCIE!F42</f>
        <v>0</v>
      </c>
      <c r="H7" s="180">
        <f>+SOCIE!G42</f>
        <v>0</v>
      </c>
      <c r="I7" s="180">
        <f>+SOCIE!H42</f>
        <v>0</v>
      </c>
      <c r="J7" s="180">
        <f>+SOCIE!I42</f>
        <v>0</v>
      </c>
      <c r="K7" s="180">
        <f>+SOCIE!J42</f>
        <v>0</v>
      </c>
      <c r="L7" s="180">
        <f>+SOCIE!K42</f>
        <v>0</v>
      </c>
      <c r="M7" s="174"/>
      <c r="N7" s="175" t="str">
        <f t="shared" ref="N7" si="0">IF(E7=0,"",(G7-E7)/(E7))</f>
        <v/>
      </c>
      <c r="O7" s="175" t="str">
        <f t="shared" ref="O7" si="1">IF(G7=0,"",(H7-G7)/(G7))</f>
        <v/>
      </c>
      <c r="P7" s="175" t="str">
        <f t="shared" ref="P7" si="2">IF(H7=0,"",(I7-H7)/(H7))</f>
        <v/>
      </c>
      <c r="Q7" s="175" t="str">
        <f t="shared" ref="Q7" si="3">IF(I7=0,"",(J7-I7)/(I7))</f>
        <v/>
      </c>
      <c r="R7" s="175" t="str">
        <f t="shared" ref="R7" si="4">IF(J7=0,"",(K7-J7)/(J7))</f>
        <v/>
      </c>
      <c r="S7" s="175" t="str">
        <f t="shared" ref="S7" si="5">IF(K7=0,"",(L7-K7)/(K7))</f>
        <v/>
      </c>
      <c r="T7" s="173"/>
    </row>
    <row r="8" spans="1:20" x14ac:dyDescent="0.3">
      <c r="E8" s="110"/>
      <c r="G8" s="110"/>
      <c r="H8" s="110"/>
      <c r="I8" s="110"/>
      <c r="J8" s="110"/>
      <c r="K8" s="110"/>
      <c r="L8" s="110"/>
      <c r="M8" s="174"/>
      <c r="N8" s="175"/>
      <c r="O8" s="175"/>
      <c r="P8" s="175"/>
      <c r="Q8" s="175"/>
      <c r="R8" s="175"/>
      <c r="S8" s="175"/>
      <c r="T8" s="173"/>
    </row>
    <row r="9" spans="1:20" x14ac:dyDescent="0.3">
      <c r="A9" s="165">
        <v>2</v>
      </c>
      <c r="B9" s="165" t="s">
        <v>273</v>
      </c>
      <c r="E9" s="110"/>
      <c r="G9" s="110"/>
      <c r="H9" s="110"/>
      <c r="I9" s="110"/>
      <c r="J9" s="110"/>
      <c r="K9" s="110"/>
      <c r="L9" s="110"/>
      <c r="M9" s="174"/>
      <c r="N9" s="175"/>
      <c r="O9" s="175"/>
      <c r="P9" s="175"/>
      <c r="Q9" s="175"/>
      <c r="R9" s="175"/>
      <c r="S9" s="175"/>
      <c r="T9" s="173"/>
    </row>
    <row r="10" spans="1:20" x14ac:dyDescent="0.3">
      <c r="B10" s="110" t="s">
        <v>112</v>
      </c>
      <c r="C10" s="130" t="s">
        <v>80</v>
      </c>
      <c r="E10" s="109">
        <f>SOCIE!D23</f>
        <v>0</v>
      </c>
      <c r="F10" s="177"/>
      <c r="G10" s="109">
        <f>SOCIE!F23</f>
        <v>0</v>
      </c>
      <c r="H10" s="109">
        <f>SOCIE!G23</f>
        <v>0</v>
      </c>
      <c r="I10" s="109">
        <f>SOCIE!H23</f>
        <v>0</v>
      </c>
      <c r="J10" s="109">
        <f>SOCIE!I23</f>
        <v>0</v>
      </c>
      <c r="K10" s="109">
        <f>SOCIE!J23</f>
        <v>0</v>
      </c>
      <c r="L10" s="109">
        <f>SOCIE!K23</f>
        <v>0</v>
      </c>
      <c r="M10" s="174"/>
      <c r="N10" s="175" t="str">
        <f t="shared" ref="N10" si="6">IF(E10=0,"",(G10-E10)/(E10))</f>
        <v/>
      </c>
      <c r="O10" s="175" t="str">
        <f t="shared" ref="O10" si="7">IF(G10=0,"",(H10-G10)/(G10))</f>
        <v/>
      </c>
      <c r="P10" s="175" t="str">
        <f t="shared" ref="P10" si="8">IF(H10=0,"",(I10-H10)/(H10))</f>
        <v/>
      </c>
      <c r="Q10" s="175" t="str">
        <f t="shared" ref="Q10" si="9">IF(I10=0,"",(J10-I10)/(I10))</f>
        <v/>
      </c>
      <c r="R10" s="175" t="str">
        <f t="shared" ref="R10:R24" si="10">IF(J10=0,"",(K10-J10)/(J10))</f>
        <v/>
      </c>
      <c r="S10" s="175" t="str">
        <f t="shared" ref="S10:S24" si="11">IF(K10=0,"",(L10-K10)/(K10))</f>
        <v/>
      </c>
      <c r="T10" s="173"/>
    </row>
    <row r="11" spans="1:20" x14ac:dyDescent="0.3">
      <c r="B11" s="110" t="s">
        <v>98</v>
      </c>
      <c r="C11" s="130" t="s">
        <v>274</v>
      </c>
      <c r="E11" s="109">
        <v>0</v>
      </c>
      <c r="F11" s="178"/>
      <c r="G11" s="108">
        <v>0</v>
      </c>
      <c r="H11" s="108">
        <v>0</v>
      </c>
      <c r="I11" s="108">
        <v>0</v>
      </c>
      <c r="J11" s="108">
        <v>0</v>
      </c>
      <c r="K11" s="108">
        <v>0</v>
      </c>
      <c r="L11" s="108">
        <v>0</v>
      </c>
      <c r="M11" s="174"/>
      <c r="N11" s="175" t="str">
        <f t="shared" ref="N11:N24" si="12">IF(E11=0,"",(G11-E11)/(E11))</f>
        <v/>
      </c>
      <c r="O11" s="175" t="str">
        <f t="shared" ref="O11:O24" si="13">IF(G11=0,"",(H11-G11)/(G11))</f>
        <v/>
      </c>
      <c r="P11" s="175" t="str">
        <f t="shared" ref="P11:P24" si="14">IF(H11=0,"",(I11-H11)/(H11))</f>
        <v/>
      </c>
      <c r="Q11" s="175" t="str">
        <f t="shared" ref="Q11:Q24" si="15">IF(I11=0,"",(J11-I11)/(I11))</f>
        <v/>
      </c>
      <c r="R11" s="175" t="str">
        <f t="shared" si="10"/>
        <v/>
      </c>
      <c r="S11" s="175" t="str">
        <f t="shared" si="11"/>
        <v/>
      </c>
      <c r="T11" s="173"/>
    </row>
    <row r="12" spans="1:20" x14ac:dyDescent="0.3">
      <c r="B12" s="110" t="s">
        <v>100</v>
      </c>
      <c r="C12" s="130" t="s">
        <v>275</v>
      </c>
      <c r="E12" s="109">
        <v>0</v>
      </c>
      <c r="F12" s="178"/>
      <c r="G12" s="108">
        <v>0</v>
      </c>
      <c r="H12" s="108">
        <v>0</v>
      </c>
      <c r="I12" s="108">
        <v>0</v>
      </c>
      <c r="J12" s="108">
        <v>0</v>
      </c>
      <c r="K12" s="108">
        <v>0</v>
      </c>
      <c r="L12" s="108">
        <v>0</v>
      </c>
      <c r="M12" s="174"/>
      <c r="N12" s="175" t="str">
        <f t="shared" si="12"/>
        <v/>
      </c>
      <c r="O12" s="175" t="str">
        <f t="shared" si="13"/>
        <v/>
      </c>
      <c r="P12" s="175" t="str">
        <f t="shared" si="14"/>
        <v/>
      </c>
      <c r="Q12" s="175" t="str">
        <f t="shared" si="15"/>
        <v/>
      </c>
      <c r="R12" s="175" t="str">
        <f t="shared" si="10"/>
        <v/>
      </c>
      <c r="S12" s="175" t="str">
        <f t="shared" si="11"/>
        <v/>
      </c>
      <c r="T12" s="173"/>
    </row>
    <row r="13" spans="1:20" x14ac:dyDescent="0.3">
      <c r="B13" s="110" t="s">
        <v>102</v>
      </c>
      <c r="C13" s="130" t="s">
        <v>276</v>
      </c>
      <c r="E13" s="109">
        <v>0</v>
      </c>
      <c r="F13" s="178"/>
      <c r="G13" s="108">
        <v>0</v>
      </c>
      <c r="H13" s="108">
        <v>0</v>
      </c>
      <c r="I13" s="108">
        <v>0</v>
      </c>
      <c r="J13" s="108">
        <v>0</v>
      </c>
      <c r="K13" s="108">
        <v>0</v>
      </c>
      <c r="L13" s="108">
        <v>0</v>
      </c>
      <c r="M13" s="174"/>
      <c r="N13" s="175" t="str">
        <f t="shared" si="12"/>
        <v/>
      </c>
      <c r="O13" s="175" t="str">
        <f t="shared" si="13"/>
        <v/>
      </c>
      <c r="P13" s="175" t="str">
        <f t="shared" si="14"/>
        <v/>
      </c>
      <c r="Q13" s="175" t="str">
        <f t="shared" si="15"/>
        <v/>
      </c>
      <c r="R13" s="175" t="str">
        <f t="shared" si="10"/>
        <v/>
      </c>
      <c r="S13" s="175" t="str">
        <f t="shared" si="11"/>
        <v/>
      </c>
      <c r="T13" s="173"/>
    </row>
    <row r="14" spans="1:20" x14ac:dyDescent="0.3">
      <c r="B14" s="110" t="s">
        <v>104</v>
      </c>
      <c r="C14" s="130" t="s">
        <v>277</v>
      </c>
      <c r="E14" s="109">
        <v>0</v>
      </c>
      <c r="F14" s="178"/>
      <c r="G14" s="108">
        <v>0</v>
      </c>
      <c r="H14" s="108">
        <v>0</v>
      </c>
      <c r="I14" s="108">
        <v>0</v>
      </c>
      <c r="J14" s="108">
        <v>0</v>
      </c>
      <c r="K14" s="108">
        <v>0</v>
      </c>
      <c r="L14" s="108">
        <v>0</v>
      </c>
      <c r="M14" s="174"/>
      <c r="N14" s="175" t="str">
        <f t="shared" si="12"/>
        <v/>
      </c>
      <c r="O14" s="175" t="str">
        <f t="shared" si="13"/>
        <v/>
      </c>
      <c r="P14" s="175" t="str">
        <f t="shared" si="14"/>
        <v/>
      </c>
      <c r="Q14" s="175" t="str">
        <f t="shared" si="15"/>
        <v/>
      </c>
      <c r="R14" s="175" t="str">
        <f t="shared" si="10"/>
        <v/>
      </c>
      <c r="S14" s="175" t="str">
        <f t="shared" si="11"/>
        <v/>
      </c>
      <c r="T14" s="173"/>
    </row>
    <row r="15" spans="1:20" x14ac:dyDescent="0.3">
      <c r="B15" s="110" t="s">
        <v>106</v>
      </c>
      <c r="C15" s="130" t="s">
        <v>278</v>
      </c>
      <c r="E15" s="109">
        <v>0</v>
      </c>
      <c r="F15" s="178"/>
      <c r="G15" s="108">
        <v>0</v>
      </c>
      <c r="H15" s="108">
        <v>0</v>
      </c>
      <c r="I15" s="108">
        <v>0</v>
      </c>
      <c r="J15" s="108">
        <v>0</v>
      </c>
      <c r="K15" s="108">
        <v>0</v>
      </c>
      <c r="L15" s="108">
        <v>0</v>
      </c>
      <c r="M15" s="174"/>
      <c r="N15" s="175" t="str">
        <f t="shared" si="12"/>
        <v/>
      </c>
      <c r="O15" s="175" t="str">
        <f t="shared" si="13"/>
        <v/>
      </c>
      <c r="P15" s="175" t="str">
        <f t="shared" si="14"/>
        <v/>
      </c>
      <c r="Q15" s="175" t="str">
        <f t="shared" si="15"/>
        <v/>
      </c>
      <c r="R15" s="175" t="str">
        <f t="shared" si="10"/>
        <v/>
      </c>
      <c r="S15" s="175" t="str">
        <f t="shared" si="11"/>
        <v/>
      </c>
      <c r="T15" s="173"/>
    </row>
    <row r="16" spans="1:20" x14ac:dyDescent="0.3">
      <c r="B16" s="110" t="s">
        <v>108</v>
      </c>
      <c r="C16" s="130" t="s">
        <v>279</v>
      </c>
      <c r="E16" s="109">
        <v>0</v>
      </c>
      <c r="F16" s="178"/>
      <c r="G16" s="108">
        <v>0</v>
      </c>
      <c r="H16" s="108">
        <v>0</v>
      </c>
      <c r="I16" s="108">
        <v>0</v>
      </c>
      <c r="J16" s="108">
        <v>0</v>
      </c>
      <c r="K16" s="108">
        <v>0</v>
      </c>
      <c r="L16" s="108">
        <v>0</v>
      </c>
      <c r="M16" s="174"/>
      <c r="N16" s="175" t="str">
        <f t="shared" si="12"/>
        <v/>
      </c>
      <c r="O16" s="175" t="str">
        <f t="shared" si="13"/>
        <v/>
      </c>
      <c r="P16" s="175" t="str">
        <f t="shared" si="14"/>
        <v/>
      </c>
      <c r="Q16" s="175" t="str">
        <f t="shared" si="15"/>
        <v/>
      </c>
      <c r="R16" s="175" t="str">
        <f t="shared" si="10"/>
        <v/>
      </c>
      <c r="S16" s="175" t="str">
        <f t="shared" si="11"/>
        <v/>
      </c>
      <c r="T16" s="173"/>
    </row>
    <row r="17" spans="1:20" x14ac:dyDescent="0.3">
      <c r="B17" s="110" t="s">
        <v>120</v>
      </c>
      <c r="C17" s="130" t="s">
        <v>280</v>
      </c>
      <c r="E17" s="109">
        <v>0</v>
      </c>
      <c r="F17" s="178"/>
      <c r="G17" s="108">
        <v>0</v>
      </c>
      <c r="H17" s="108">
        <v>0</v>
      </c>
      <c r="I17" s="108">
        <v>0</v>
      </c>
      <c r="J17" s="108">
        <v>0</v>
      </c>
      <c r="K17" s="108">
        <v>0</v>
      </c>
      <c r="L17" s="108">
        <v>0</v>
      </c>
      <c r="M17" s="174"/>
      <c r="N17" s="175" t="str">
        <f t="shared" si="12"/>
        <v/>
      </c>
      <c r="O17" s="175" t="str">
        <f t="shared" si="13"/>
        <v/>
      </c>
      <c r="P17" s="175" t="str">
        <f t="shared" si="14"/>
        <v/>
      </c>
      <c r="Q17" s="175" t="str">
        <f t="shared" si="15"/>
        <v/>
      </c>
      <c r="R17" s="175" t="str">
        <f t="shared" si="10"/>
        <v/>
      </c>
      <c r="S17" s="175" t="str">
        <f t="shared" si="11"/>
        <v/>
      </c>
      <c r="T17" s="173"/>
    </row>
    <row r="18" spans="1:20" x14ac:dyDescent="0.3">
      <c r="B18" s="110" t="s">
        <v>137</v>
      </c>
      <c r="C18" s="130" t="s">
        <v>281</v>
      </c>
      <c r="E18" s="109">
        <v>0</v>
      </c>
      <c r="F18" s="178"/>
      <c r="G18" s="108">
        <v>0</v>
      </c>
      <c r="H18" s="108">
        <v>0</v>
      </c>
      <c r="I18" s="108">
        <v>0</v>
      </c>
      <c r="J18" s="108">
        <v>0</v>
      </c>
      <c r="K18" s="108">
        <v>0</v>
      </c>
      <c r="L18" s="108">
        <v>0</v>
      </c>
      <c r="M18" s="174"/>
      <c r="N18" s="175" t="str">
        <f t="shared" si="12"/>
        <v/>
      </c>
      <c r="O18" s="175" t="str">
        <f t="shared" si="13"/>
        <v/>
      </c>
      <c r="P18" s="175" t="str">
        <f t="shared" si="14"/>
        <v/>
      </c>
      <c r="Q18" s="175" t="str">
        <f t="shared" si="15"/>
        <v/>
      </c>
      <c r="R18" s="175" t="str">
        <f t="shared" si="10"/>
        <v/>
      </c>
      <c r="S18" s="175" t="str">
        <f t="shared" si="11"/>
        <v/>
      </c>
      <c r="T18" s="173"/>
    </row>
    <row r="19" spans="1:20" x14ac:dyDescent="0.3">
      <c r="B19" s="110" t="s">
        <v>176</v>
      </c>
      <c r="C19" s="130" t="s">
        <v>282</v>
      </c>
      <c r="E19" s="109">
        <v>0</v>
      </c>
      <c r="F19" s="178"/>
      <c r="G19" s="108">
        <v>0</v>
      </c>
      <c r="H19" s="108">
        <v>0</v>
      </c>
      <c r="I19" s="108">
        <v>0</v>
      </c>
      <c r="J19" s="108">
        <v>0</v>
      </c>
      <c r="K19" s="108">
        <v>0</v>
      </c>
      <c r="L19" s="108">
        <v>0</v>
      </c>
      <c r="M19" s="174"/>
      <c r="N19" s="175" t="str">
        <f t="shared" si="12"/>
        <v/>
      </c>
      <c r="O19" s="175" t="str">
        <f t="shared" si="13"/>
        <v/>
      </c>
      <c r="P19" s="175" t="str">
        <f t="shared" si="14"/>
        <v/>
      </c>
      <c r="Q19" s="175" t="str">
        <f t="shared" si="15"/>
        <v/>
      </c>
      <c r="R19" s="175" t="str">
        <f t="shared" si="10"/>
        <v/>
      </c>
      <c r="S19" s="175" t="str">
        <f t="shared" si="11"/>
        <v/>
      </c>
      <c r="T19" s="173"/>
    </row>
    <row r="20" spans="1:20" x14ac:dyDescent="0.3">
      <c r="B20" s="110" t="s">
        <v>178</v>
      </c>
      <c r="C20" s="130" t="s">
        <v>283</v>
      </c>
      <c r="E20" s="109">
        <v>0</v>
      </c>
      <c r="F20" s="178"/>
      <c r="G20" s="108">
        <v>0</v>
      </c>
      <c r="H20" s="108">
        <v>0</v>
      </c>
      <c r="I20" s="108">
        <v>0</v>
      </c>
      <c r="J20" s="108">
        <v>0</v>
      </c>
      <c r="K20" s="108">
        <v>0</v>
      </c>
      <c r="L20" s="108">
        <v>0</v>
      </c>
      <c r="M20" s="174"/>
      <c r="N20" s="175" t="str">
        <f t="shared" si="12"/>
        <v/>
      </c>
      <c r="O20" s="175" t="str">
        <f t="shared" si="13"/>
        <v/>
      </c>
      <c r="P20" s="175" t="str">
        <f t="shared" si="14"/>
        <v/>
      </c>
      <c r="Q20" s="175" t="str">
        <f t="shared" si="15"/>
        <v/>
      </c>
      <c r="R20" s="175" t="str">
        <f t="shared" si="10"/>
        <v/>
      </c>
      <c r="S20" s="175" t="str">
        <f t="shared" si="11"/>
        <v/>
      </c>
      <c r="T20" s="173"/>
    </row>
    <row r="21" spans="1:20" x14ac:dyDescent="0.3">
      <c r="B21" s="110" t="s">
        <v>180</v>
      </c>
      <c r="C21" s="130" t="s">
        <v>284</v>
      </c>
      <c r="E21" s="109">
        <v>0</v>
      </c>
      <c r="F21" s="178"/>
      <c r="G21" s="108">
        <v>0</v>
      </c>
      <c r="H21" s="108">
        <v>0</v>
      </c>
      <c r="I21" s="108">
        <v>0</v>
      </c>
      <c r="J21" s="108">
        <v>0</v>
      </c>
      <c r="K21" s="108">
        <v>0</v>
      </c>
      <c r="L21" s="108">
        <v>0</v>
      </c>
      <c r="M21" s="174"/>
      <c r="N21" s="175" t="str">
        <f t="shared" si="12"/>
        <v/>
      </c>
      <c r="O21" s="175" t="str">
        <f t="shared" si="13"/>
        <v/>
      </c>
      <c r="P21" s="175" t="str">
        <f t="shared" si="14"/>
        <v/>
      </c>
      <c r="Q21" s="175" t="str">
        <f t="shared" si="15"/>
        <v/>
      </c>
      <c r="R21" s="175" t="str">
        <f t="shared" si="10"/>
        <v/>
      </c>
      <c r="S21" s="175" t="str">
        <f t="shared" si="11"/>
        <v/>
      </c>
      <c r="T21" s="173"/>
    </row>
    <row r="22" spans="1:20" x14ac:dyDescent="0.3">
      <c r="B22" s="110" t="s">
        <v>182</v>
      </c>
      <c r="C22" s="130" t="s">
        <v>285</v>
      </c>
      <c r="E22" s="109">
        <v>0</v>
      </c>
      <c r="F22" s="178"/>
      <c r="G22" s="108">
        <v>0</v>
      </c>
      <c r="H22" s="108">
        <v>0</v>
      </c>
      <c r="I22" s="108">
        <v>0</v>
      </c>
      <c r="J22" s="108">
        <v>0</v>
      </c>
      <c r="K22" s="108">
        <v>0</v>
      </c>
      <c r="L22" s="108">
        <v>0</v>
      </c>
      <c r="M22" s="174"/>
      <c r="N22" s="175" t="str">
        <f t="shared" si="12"/>
        <v/>
      </c>
      <c r="O22" s="175" t="str">
        <f t="shared" si="13"/>
        <v/>
      </c>
      <c r="P22" s="175" t="str">
        <f t="shared" si="14"/>
        <v/>
      </c>
      <c r="Q22" s="175" t="str">
        <f t="shared" si="15"/>
        <v/>
      </c>
      <c r="R22" s="175" t="str">
        <f t="shared" si="10"/>
        <v/>
      </c>
      <c r="S22" s="175" t="str">
        <f t="shared" si="11"/>
        <v/>
      </c>
      <c r="T22" s="173"/>
    </row>
    <row r="23" spans="1:20" x14ac:dyDescent="0.3">
      <c r="B23" s="110" t="s">
        <v>286</v>
      </c>
      <c r="C23" s="130" t="s">
        <v>109</v>
      </c>
      <c r="E23" s="109">
        <v>0</v>
      </c>
      <c r="F23" s="178"/>
      <c r="G23" s="108">
        <v>0</v>
      </c>
      <c r="H23" s="108">
        <v>0</v>
      </c>
      <c r="I23" s="108">
        <v>0</v>
      </c>
      <c r="J23" s="108">
        <v>0</v>
      </c>
      <c r="K23" s="108">
        <v>0</v>
      </c>
      <c r="L23" s="108">
        <v>0</v>
      </c>
      <c r="M23" s="174"/>
      <c r="N23" s="175" t="str">
        <f t="shared" si="12"/>
        <v/>
      </c>
      <c r="O23" s="175" t="str">
        <f t="shared" si="13"/>
        <v/>
      </c>
      <c r="P23" s="175" t="str">
        <f t="shared" si="14"/>
        <v/>
      </c>
      <c r="Q23" s="175" t="str">
        <f t="shared" si="15"/>
        <v/>
      </c>
      <c r="R23" s="175" t="str">
        <f t="shared" si="10"/>
        <v/>
      </c>
      <c r="S23" s="175" t="str">
        <f t="shared" si="11"/>
        <v/>
      </c>
      <c r="T23" s="173"/>
    </row>
    <row r="24" spans="1:20" x14ac:dyDescent="0.3">
      <c r="C24" s="165" t="s">
        <v>287</v>
      </c>
      <c r="D24" s="165"/>
      <c r="E24" s="181">
        <f>SUM(E10:E23)</f>
        <v>0</v>
      </c>
      <c r="F24" s="177"/>
      <c r="G24" s="181">
        <f>SUM(G10:G23)</f>
        <v>0</v>
      </c>
      <c r="H24" s="181">
        <f t="shared" ref="H24:J24" si="16">SUM(H10:H23)</f>
        <v>0</v>
      </c>
      <c r="I24" s="181">
        <f t="shared" si="16"/>
        <v>0</v>
      </c>
      <c r="J24" s="181">
        <f t="shared" si="16"/>
        <v>0</v>
      </c>
      <c r="K24" s="181">
        <f t="shared" ref="K24:L24" si="17">SUM(K10:K23)</f>
        <v>0</v>
      </c>
      <c r="L24" s="181">
        <f t="shared" si="17"/>
        <v>0</v>
      </c>
      <c r="M24" s="174"/>
      <c r="N24" s="175" t="str">
        <f t="shared" si="12"/>
        <v/>
      </c>
      <c r="O24" s="175" t="str">
        <f t="shared" si="13"/>
        <v/>
      </c>
      <c r="P24" s="175" t="str">
        <f t="shared" si="14"/>
        <v/>
      </c>
      <c r="Q24" s="175" t="str">
        <f t="shared" si="15"/>
        <v/>
      </c>
      <c r="R24" s="175" t="str">
        <f t="shared" si="10"/>
        <v/>
      </c>
      <c r="S24" s="175" t="str">
        <f t="shared" si="11"/>
        <v/>
      </c>
      <c r="T24" s="173"/>
    </row>
    <row r="25" spans="1:20" ht="25.5" customHeight="1" x14ac:dyDescent="0.3">
      <c r="A25" s="165">
        <v>3</v>
      </c>
      <c r="B25" s="165" t="s">
        <v>288</v>
      </c>
      <c r="E25" s="110"/>
      <c r="G25" s="110"/>
      <c r="H25" s="110"/>
      <c r="I25" s="110"/>
      <c r="J25" s="110"/>
      <c r="K25" s="110"/>
      <c r="L25" s="110"/>
      <c r="M25" s="174"/>
      <c r="N25" s="175"/>
      <c r="O25" s="175"/>
      <c r="P25" s="175"/>
      <c r="Q25" s="175"/>
      <c r="R25" s="175"/>
      <c r="S25" s="175"/>
      <c r="T25" s="173"/>
    </row>
    <row r="26" spans="1:20" x14ac:dyDescent="0.3">
      <c r="B26" s="110" t="s">
        <v>112</v>
      </c>
      <c r="C26" s="130" t="s">
        <v>70</v>
      </c>
      <c r="E26" s="109">
        <v>0</v>
      </c>
      <c r="F26" s="178"/>
      <c r="G26" s="108">
        <v>0</v>
      </c>
      <c r="H26" s="108">
        <v>0</v>
      </c>
      <c r="I26" s="108">
        <v>0</v>
      </c>
      <c r="J26" s="108">
        <v>0</v>
      </c>
      <c r="K26" s="108">
        <v>0</v>
      </c>
      <c r="L26" s="108">
        <v>0</v>
      </c>
      <c r="M26" s="174"/>
      <c r="N26" s="175" t="str">
        <f t="shared" ref="N26:N31" si="18">IF(E26=0,"",(G26-E26)/(E26))</f>
        <v/>
      </c>
      <c r="O26" s="175" t="str">
        <f t="shared" ref="O26:Q31" si="19">IF(G26=0,"",(H26-G26)/(G26))</f>
        <v/>
      </c>
      <c r="P26" s="175" t="str">
        <f t="shared" si="19"/>
        <v/>
      </c>
      <c r="Q26" s="175" t="str">
        <f t="shared" si="19"/>
        <v/>
      </c>
      <c r="R26" s="175" t="str">
        <f t="shared" ref="R26:R31" si="20">IF(J26=0,"",(K26-J26)/(J26))</f>
        <v/>
      </c>
      <c r="S26" s="175" t="str">
        <f t="shared" ref="S26:S31" si="21">IF(K26=0,"",(L26-K26)/(K26))</f>
        <v/>
      </c>
      <c r="T26" s="173"/>
    </row>
    <row r="27" spans="1:20" x14ac:dyDescent="0.3">
      <c r="B27" s="110" t="s">
        <v>98</v>
      </c>
      <c r="C27" s="130" t="s">
        <v>289</v>
      </c>
      <c r="E27" s="109">
        <v>0</v>
      </c>
      <c r="F27" s="178"/>
      <c r="G27" s="108">
        <v>0</v>
      </c>
      <c r="H27" s="108">
        <v>0</v>
      </c>
      <c r="I27" s="108">
        <v>0</v>
      </c>
      <c r="J27" s="108">
        <v>0</v>
      </c>
      <c r="K27" s="108">
        <v>0</v>
      </c>
      <c r="L27" s="108">
        <v>0</v>
      </c>
      <c r="M27" s="174"/>
      <c r="N27" s="175" t="str">
        <f t="shared" si="18"/>
        <v/>
      </c>
      <c r="O27" s="175" t="str">
        <f t="shared" si="19"/>
        <v/>
      </c>
      <c r="P27" s="175" t="str">
        <f t="shared" si="19"/>
        <v/>
      </c>
      <c r="Q27" s="175" t="str">
        <f t="shared" si="19"/>
        <v/>
      </c>
      <c r="R27" s="175" t="str">
        <f t="shared" si="20"/>
        <v/>
      </c>
      <c r="S27" s="175" t="str">
        <f t="shared" si="21"/>
        <v/>
      </c>
      <c r="T27" s="173"/>
    </row>
    <row r="28" spans="1:20" x14ac:dyDescent="0.3">
      <c r="B28" s="110" t="s">
        <v>100</v>
      </c>
      <c r="C28" s="130" t="s">
        <v>290</v>
      </c>
      <c r="E28" s="109">
        <v>0</v>
      </c>
      <c r="F28" s="178"/>
      <c r="G28" s="108">
        <v>0</v>
      </c>
      <c r="H28" s="108">
        <v>0</v>
      </c>
      <c r="I28" s="108">
        <v>0</v>
      </c>
      <c r="J28" s="108">
        <v>0</v>
      </c>
      <c r="K28" s="108">
        <v>0</v>
      </c>
      <c r="L28" s="108">
        <v>0</v>
      </c>
      <c r="M28" s="174"/>
      <c r="N28" s="175" t="str">
        <f t="shared" si="18"/>
        <v/>
      </c>
      <c r="O28" s="175" t="str">
        <f t="shared" si="19"/>
        <v/>
      </c>
      <c r="P28" s="175" t="str">
        <f t="shared" si="19"/>
        <v/>
      </c>
      <c r="Q28" s="175" t="str">
        <f t="shared" si="19"/>
        <v/>
      </c>
      <c r="R28" s="175" t="str">
        <f t="shared" si="20"/>
        <v/>
      </c>
      <c r="S28" s="175" t="str">
        <f t="shared" si="21"/>
        <v/>
      </c>
      <c r="T28" s="173"/>
    </row>
    <row r="29" spans="1:20" x14ac:dyDescent="0.3">
      <c r="B29" s="110" t="s">
        <v>102</v>
      </c>
      <c r="C29" s="130" t="s">
        <v>291</v>
      </c>
      <c r="E29" s="109">
        <v>0</v>
      </c>
      <c r="F29" s="178"/>
      <c r="G29" s="108">
        <v>0</v>
      </c>
      <c r="H29" s="108">
        <v>0</v>
      </c>
      <c r="I29" s="108">
        <v>0</v>
      </c>
      <c r="J29" s="108">
        <v>0</v>
      </c>
      <c r="K29" s="108">
        <v>0</v>
      </c>
      <c r="L29" s="108">
        <v>0</v>
      </c>
      <c r="M29" s="174"/>
      <c r="N29" s="175" t="str">
        <f t="shared" si="18"/>
        <v/>
      </c>
      <c r="O29" s="175" t="str">
        <f t="shared" si="19"/>
        <v/>
      </c>
      <c r="P29" s="175" t="str">
        <f t="shared" si="19"/>
        <v/>
      </c>
      <c r="Q29" s="175" t="str">
        <f t="shared" si="19"/>
        <v/>
      </c>
      <c r="R29" s="175" t="str">
        <f t="shared" si="20"/>
        <v/>
      </c>
      <c r="S29" s="175" t="str">
        <f t="shared" si="21"/>
        <v/>
      </c>
      <c r="T29" s="173"/>
    </row>
    <row r="30" spans="1:20" x14ac:dyDescent="0.3">
      <c r="B30" s="110" t="s">
        <v>104</v>
      </c>
      <c r="C30" s="130" t="s">
        <v>292</v>
      </c>
      <c r="E30" s="109">
        <v>0</v>
      </c>
      <c r="F30" s="178"/>
      <c r="G30" s="108">
        <v>0</v>
      </c>
      <c r="H30" s="108">
        <v>0</v>
      </c>
      <c r="I30" s="108">
        <v>0</v>
      </c>
      <c r="J30" s="108">
        <v>0</v>
      </c>
      <c r="K30" s="108">
        <v>0</v>
      </c>
      <c r="L30" s="108">
        <v>0</v>
      </c>
      <c r="M30" s="174"/>
      <c r="N30" s="175" t="str">
        <f t="shared" si="18"/>
        <v/>
      </c>
      <c r="O30" s="175" t="str">
        <f t="shared" si="19"/>
        <v/>
      </c>
      <c r="P30" s="175" t="str">
        <f t="shared" si="19"/>
        <v/>
      </c>
      <c r="Q30" s="175" t="str">
        <f t="shared" si="19"/>
        <v/>
      </c>
      <c r="R30" s="175" t="str">
        <f t="shared" si="20"/>
        <v/>
      </c>
      <c r="S30" s="175" t="str">
        <f t="shared" si="21"/>
        <v/>
      </c>
      <c r="T30" s="173"/>
    </row>
    <row r="31" spans="1:20" x14ac:dyDescent="0.3">
      <c r="C31" s="165" t="s">
        <v>293</v>
      </c>
      <c r="D31" s="165"/>
      <c r="E31" s="181">
        <f>SUM(E26:E30)</f>
        <v>0</v>
      </c>
      <c r="F31" s="177"/>
      <c r="G31" s="181">
        <f>SUM(G26:G30)</f>
        <v>0</v>
      </c>
      <c r="H31" s="181">
        <f t="shared" ref="H31:J31" si="22">SUM(H26:H30)</f>
        <v>0</v>
      </c>
      <c r="I31" s="181">
        <f t="shared" si="22"/>
        <v>0</v>
      </c>
      <c r="J31" s="181">
        <f t="shared" si="22"/>
        <v>0</v>
      </c>
      <c r="K31" s="181">
        <f t="shared" ref="K31:L31" si="23">SUM(K26:K30)</f>
        <v>0</v>
      </c>
      <c r="L31" s="181">
        <f t="shared" si="23"/>
        <v>0</v>
      </c>
      <c r="M31" s="174"/>
      <c r="N31" s="175" t="str">
        <f t="shared" si="18"/>
        <v/>
      </c>
      <c r="O31" s="175" t="str">
        <f t="shared" si="19"/>
        <v/>
      </c>
      <c r="P31" s="175" t="str">
        <f t="shared" si="19"/>
        <v/>
      </c>
      <c r="Q31" s="175" t="str">
        <f t="shared" si="19"/>
        <v/>
      </c>
      <c r="R31" s="175" t="str">
        <f t="shared" si="20"/>
        <v/>
      </c>
      <c r="S31" s="175" t="str">
        <f t="shared" si="21"/>
        <v/>
      </c>
      <c r="T31" s="173"/>
    </row>
    <row r="32" spans="1:20" x14ac:dyDescent="0.3">
      <c r="E32" s="110"/>
      <c r="F32" s="176"/>
      <c r="G32" s="110"/>
      <c r="H32" s="110"/>
      <c r="I32" s="110"/>
      <c r="J32" s="110"/>
      <c r="K32" s="110"/>
      <c r="L32" s="110"/>
      <c r="M32" s="174"/>
      <c r="N32" s="175"/>
      <c r="O32" s="175"/>
      <c r="P32" s="175"/>
      <c r="Q32" s="175"/>
      <c r="R32" s="175"/>
      <c r="S32" s="175"/>
      <c r="T32" s="173"/>
    </row>
    <row r="33" spans="1:20" x14ac:dyDescent="0.3">
      <c r="A33" s="165">
        <v>4</v>
      </c>
      <c r="B33" s="165" t="s">
        <v>294</v>
      </c>
      <c r="E33" s="182">
        <f>E7+E24+E31</f>
        <v>0</v>
      </c>
      <c r="F33" s="179"/>
      <c r="G33" s="182">
        <f>G7+G24+G31</f>
        <v>0</v>
      </c>
      <c r="H33" s="182">
        <f t="shared" ref="H33:J33" si="24">H7+H24+H31</f>
        <v>0</v>
      </c>
      <c r="I33" s="182">
        <f t="shared" si="24"/>
        <v>0</v>
      </c>
      <c r="J33" s="182">
        <f t="shared" si="24"/>
        <v>0</v>
      </c>
      <c r="K33" s="182">
        <f t="shared" ref="K33:L33" si="25">K7+K24+K31</f>
        <v>0</v>
      </c>
      <c r="L33" s="182">
        <f t="shared" si="25"/>
        <v>0</v>
      </c>
      <c r="M33" s="174"/>
      <c r="N33" s="175" t="str">
        <f>IF(E33=0,"",(G33-E33)/(E33))</f>
        <v/>
      </c>
      <c r="O33" s="175" t="str">
        <f>IF(G33=0,"",(H33-G33)/(G33))</f>
        <v/>
      </c>
      <c r="P33" s="175" t="str">
        <f>IF(H33=0,"",(I33-H33)/(H33))</f>
        <v/>
      </c>
      <c r="Q33" s="175" t="str">
        <f>IF(I33=0,"",(J33-I33)/(I33))</f>
        <v/>
      </c>
      <c r="R33" s="175" t="str">
        <f t="shared" ref="R33:S33" si="26">IF(J33=0,"",(K33-J33)/(J33))</f>
        <v/>
      </c>
      <c r="S33" s="175" t="str">
        <f t="shared" si="26"/>
        <v/>
      </c>
      <c r="T33" s="173"/>
    </row>
    <row r="34" spans="1:20" x14ac:dyDescent="0.3">
      <c r="E34" s="110"/>
      <c r="F34" s="176"/>
      <c r="G34" s="110"/>
      <c r="H34" s="110"/>
      <c r="I34" s="110"/>
      <c r="J34" s="110"/>
      <c r="K34" s="110"/>
      <c r="L34" s="110"/>
      <c r="M34" s="174"/>
      <c r="N34" s="175"/>
      <c r="O34" s="175"/>
      <c r="P34" s="175"/>
      <c r="Q34" s="175"/>
      <c r="R34" s="175"/>
      <c r="S34" s="175"/>
      <c r="T34" s="173"/>
    </row>
    <row r="35" spans="1:20" x14ac:dyDescent="0.3">
      <c r="A35" s="165">
        <v>5</v>
      </c>
      <c r="B35" s="165" t="s">
        <v>295</v>
      </c>
      <c r="E35" s="110"/>
      <c r="F35" s="176"/>
      <c r="G35" s="110"/>
      <c r="H35" s="110"/>
      <c r="I35" s="110"/>
      <c r="J35" s="110"/>
      <c r="K35" s="110"/>
      <c r="L35" s="110"/>
      <c r="M35" s="174"/>
      <c r="N35" s="175"/>
      <c r="O35" s="175"/>
      <c r="P35" s="175"/>
      <c r="Q35" s="175"/>
      <c r="R35" s="175"/>
      <c r="S35" s="175"/>
      <c r="T35" s="173"/>
    </row>
    <row r="36" spans="1:20" x14ac:dyDescent="0.3">
      <c r="B36" s="110" t="s">
        <v>112</v>
      </c>
      <c r="C36" s="130" t="s">
        <v>296</v>
      </c>
      <c r="E36" s="109">
        <v>0</v>
      </c>
      <c r="F36" s="178"/>
      <c r="G36" s="108">
        <v>0</v>
      </c>
      <c r="H36" s="108">
        <v>0</v>
      </c>
      <c r="I36" s="108">
        <v>0</v>
      </c>
      <c r="J36" s="108">
        <v>0</v>
      </c>
      <c r="K36" s="108">
        <v>0</v>
      </c>
      <c r="L36" s="108">
        <v>0</v>
      </c>
      <c r="M36" s="174"/>
      <c r="N36" s="175" t="str">
        <f t="shared" ref="N36:N46" si="27">IF(E36=0,"",(G36-E36)/(E36))</f>
        <v/>
      </c>
      <c r="O36" s="175" t="str">
        <f t="shared" ref="O36:O46" si="28">IF(G36=0,"",(H36-G36)/(G36))</f>
        <v/>
      </c>
      <c r="P36" s="175" t="str">
        <f t="shared" ref="P36:P46" si="29">IF(H36=0,"",(I36-H36)/(H36))</f>
        <v/>
      </c>
      <c r="Q36" s="175" t="str">
        <f t="shared" ref="Q36:Q46" si="30">IF(I36=0,"",(J36-I36)/(I36))</f>
        <v/>
      </c>
      <c r="R36" s="175" t="str">
        <f t="shared" ref="R36:R46" si="31">IF(J36=0,"",(K36-J36)/(J36))</f>
        <v/>
      </c>
      <c r="S36" s="175" t="str">
        <f t="shared" ref="S36:S46" si="32">IF(K36=0,"",(L36-K36)/(K36))</f>
        <v/>
      </c>
      <c r="T36" s="173"/>
    </row>
    <row r="37" spans="1:20" x14ac:dyDescent="0.3">
      <c r="B37" s="110" t="s">
        <v>98</v>
      </c>
      <c r="C37" s="130" t="s">
        <v>297</v>
      </c>
      <c r="E37" s="109">
        <v>0</v>
      </c>
      <c r="F37" s="178"/>
      <c r="G37" s="108">
        <v>0</v>
      </c>
      <c r="H37" s="108">
        <v>0</v>
      </c>
      <c r="I37" s="108">
        <v>0</v>
      </c>
      <c r="J37" s="108">
        <v>0</v>
      </c>
      <c r="K37" s="108">
        <v>0</v>
      </c>
      <c r="L37" s="108">
        <v>0</v>
      </c>
      <c r="M37" s="174"/>
      <c r="N37" s="175" t="str">
        <f t="shared" si="27"/>
        <v/>
      </c>
      <c r="O37" s="175" t="str">
        <f t="shared" si="28"/>
        <v/>
      </c>
      <c r="P37" s="175" t="str">
        <f t="shared" si="29"/>
        <v/>
      </c>
      <c r="Q37" s="175" t="str">
        <f t="shared" si="30"/>
        <v/>
      </c>
      <c r="R37" s="175" t="str">
        <f t="shared" si="31"/>
        <v/>
      </c>
      <c r="S37" s="175" t="str">
        <f t="shared" si="32"/>
        <v/>
      </c>
      <c r="T37" s="173"/>
    </row>
    <row r="38" spans="1:20" x14ac:dyDescent="0.3">
      <c r="B38" s="110" t="s">
        <v>100</v>
      </c>
      <c r="C38" s="130" t="s">
        <v>298</v>
      </c>
      <c r="E38" s="109">
        <v>0</v>
      </c>
      <c r="F38" s="178"/>
      <c r="G38" s="108">
        <v>0</v>
      </c>
      <c r="H38" s="108">
        <v>0</v>
      </c>
      <c r="I38" s="108">
        <v>0</v>
      </c>
      <c r="J38" s="108">
        <v>0</v>
      </c>
      <c r="K38" s="108">
        <v>0</v>
      </c>
      <c r="L38" s="108">
        <v>0</v>
      </c>
      <c r="M38" s="174"/>
      <c r="N38" s="175" t="str">
        <f t="shared" si="27"/>
        <v/>
      </c>
      <c r="O38" s="175" t="str">
        <f t="shared" si="28"/>
        <v/>
      </c>
      <c r="P38" s="175" t="str">
        <f t="shared" si="29"/>
        <v/>
      </c>
      <c r="Q38" s="175" t="str">
        <f t="shared" si="30"/>
        <v/>
      </c>
      <c r="R38" s="175" t="str">
        <f t="shared" si="31"/>
        <v/>
      </c>
      <c r="S38" s="175" t="str">
        <f t="shared" si="32"/>
        <v/>
      </c>
      <c r="T38" s="173"/>
    </row>
    <row r="39" spans="1:20" x14ac:dyDescent="0.3">
      <c r="B39" s="110" t="s">
        <v>102</v>
      </c>
      <c r="C39" s="130" t="s">
        <v>299</v>
      </c>
      <c r="E39" s="109">
        <v>0</v>
      </c>
      <c r="F39" s="178"/>
      <c r="G39" s="108">
        <v>0</v>
      </c>
      <c r="H39" s="108">
        <v>0</v>
      </c>
      <c r="I39" s="108">
        <v>0</v>
      </c>
      <c r="J39" s="108">
        <v>0</v>
      </c>
      <c r="K39" s="108">
        <v>0</v>
      </c>
      <c r="L39" s="108">
        <v>0</v>
      </c>
      <c r="M39" s="174"/>
      <c r="N39" s="175" t="str">
        <f t="shared" si="27"/>
        <v/>
      </c>
      <c r="O39" s="175" t="str">
        <f t="shared" si="28"/>
        <v/>
      </c>
      <c r="P39" s="175" t="str">
        <f t="shared" si="29"/>
        <v/>
      </c>
      <c r="Q39" s="175" t="str">
        <f t="shared" si="30"/>
        <v/>
      </c>
      <c r="R39" s="175" t="str">
        <f t="shared" si="31"/>
        <v/>
      </c>
      <c r="S39" s="175" t="str">
        <f t="shared" si="32"/>
        <v/>
      </c>
      <c r="T39" s="173"/>
    </row>
    <row r="40" spans="1:20" x14ac:dyDescent="0.3">
      <c r="B40" s="110" t="s">
        <v>104</v>
      </c>
      <c r="C40" s="130" t="s">
        <v>300</v>
      </c>
      <c r="E40" s="109">
        <v>0</v>
      </c>
      <c r="F40" s="178"/>
      <c r="G40" s="108">
        <v>0</v>
      </c>
      <c r="H40" s="108">
        <v>0</v>
      </c>
      <c r="I40" s="108">
        <v>0</v>
      </c>
      <c r="J40" s="108">
        <v>0</v>
      </c>
      <c r="K40" s="108">
        <v>0</v>
      </c>
      <c r="L40" s="108">
        <v>0</v>
      </c>
      <c r="M40" s="174"/>
      <c r="N40" s="175" t="str">
        <f t="shared" si="27"/>
        <v/>
      </c>
      <c r="O40" s="175" t="str">
        <f t="shared" si="28"/>
        <v/>
      </c>
      <c r="P40" s="175" t="str">
        <f t="shared" si="29"/>
        <v/>
      </c>
      <c r="Q40" s="175" t="str">
        <f t="shared" si="30"/>
        <v/>
      </c>
      <c r="R40" s="175" t="str">
        <f t="shared" si="31"/>
        <v/>
      </c>
      <c r="S40" s="175" t="str">
        <f t="shared" si="32"/>
        <v/>
      </c>
      <c r="T40" s="173"/>
    </row>
    <row r="41" spans="1:20" x14ac:dyDescent="0.3">
      <c r="B41" s="110" t="s">
        <v>106</v>
      </c>
      <c r="C41" s="130" t="s">
        <v>70</v>
      </c>
      <c r="E41" s="109">
        <v>0</v>
      </c>
      <c r="F41" s="178"/>
      <c r="G41" s="108">
        <v>0</v>
      </c>
      <c r="H41" s="108">
        <v>0</v>
      </c>
      <c r="I41" s="108">
        <v>0</v>
      </c>
      <c r="J41" s="108">
        <v>0</v>
      </c>
      <c r="K41" s="108">
        <v>0</v>
      </c>
      <c r="L41" s="108">
        <v>0</v>
      </c>
      <c r="M41" s="174"/>
      <c r="N41" s="175" t="str">
        <f t="shared" si="27"/>
        <v/>
      </c>
      <c r="O41" s="175" t="str">
        <f t="shared" si="28"/>
        <v/>
      </c>
      <c r="P41" s="175" t="str">
        <f t="shared" si="29"/>
        <v/>
      </c>
      <c r="Q41" s="175" t="str">
        <f t="shared" si="30"/>
        <v/>
      </c>
      <c r="R41" s="175" t="str">
        <f t="shared" si="31"/>
        <v/>
      </c>
      <c r="S41" s="175" t="str">
        <f t="shared" si="32"/>
        <v/>
      </c>
      <c r="T41" s="173"/>
    </row>
    <row r="42" spans="1:20" x14ac:dyDescent="0.3">
      <c r="B42" s="110" t="s">
        <v>108</v>
      </c>
      <c r="C42" s="130" t="s">
        <v>301</v>
      </c>
      <c r="E42" s="109">
        <v>0</v>
      </c>
      <c r="F42" s="178"/>
      <c r="G42" s="108">
        <v>0</v>
      </c>
      <c r="H42" s="108">
        <v>0</v>
      </c>
      <c r="I42" s="108">
        <v>0</v>
      </c>
      <c r="J42" s="108">
        <v>0</v>
      </c>
      <c r="K42" s="108">
        <v>0</v>
      </c>
      <c r="L42" s="108">
        <v>0</v>
      </c>
      <c r="M42" s="174"/>
      <c r="N42" s="175" t="str">
        <f t="shared" si="27"/>
        <v/>
      </c>
      <c r="O42" s="175" t="str">
        <f t="shared" si="28"/>
        <v/>
      </c>
      <c r="P42" s="175" t="str">
        <f t="shared" si="29"/>
        <v/>
      </c>
      <c r="Q42" s="175" t="str">
        <f t="shared" si="30"/>
        <v/>
      </c>
      <c r="R42" s="175" t="str">
        <f t="shared" si="31"/>
        <v/>
      </c>
      <c r="S42" s="175" t="str">
        <f t="shared" si="32"/>
        <v/>
      </c>
      <c r="T42" s="173"/>
    </row>
    <row r="43" spans="1:20" x14ac:dyDescent="0.3">
      <c r="B43" s="110" t="s">
        <v>120</v>
      </c>
      <c r="C43" s="130" t="s">
        <v>302</v>
      </c>
      <c r="E43" s="109">
        <v>0</v>
      </c>
      <c r="F43" s="178"/>
      <c r="G43" s="108">
        <v>0</v>
      </c>
      <c r="H43" s="108">
        <v>0</v>
      </c>
      <c r="I43" s="108">
        <v>0</v>
      </c>
      <c r="J43" s="108">
        <v>0</v>
      </c>
      <c r="K43" s="108">
        <v>0</v>
      </c>
      <c r="L43" s="108">
        <v>0</v>
      </c>
      <c r="M43" s="174"/>
      <c r="N43" s="175" t="str">
        <f t="shared" si="27"/>
        <v/>
      </c>
      <c r="O43" s="175" t="str">
        <f t="shared" si="28"/>
        <v/>
      </c>
      <c r="P43" s="175" t="str">
        <f t="shared" si="29"/>
        <v/>
      </c>
      <c r="Q43" s="175" t="str">
        <f t="shared" si="30"/>
        <v/>
      </c>
      <c r="R43" s="175" t="str">
        <f t="shared" si="31"/>
        <v/>
      </c>
      <c r="S43" s="175" t="str">
        <f t="shared" si="32"/>
        <v/>
      </c>
      <c r="T43" s="173"/>
    </row>
    <row r="44" spans="1:20" x14ac:dyDescent="0.3">
      <c r="B44" s="110" t="s">
        <v>137</v>
      </c>
      <c r="C44" s="130" t="s">
        <v>303</v>
      </c>
      <c r="E44" s="109">
        <v>0</v>
      </c>
      <c r="F44" s="178"/>
      <c r="G44" s="108">
        <v>0</v>
      </c>
      <c r="H44" s="108">
        <v>0</v>
      </c>
      <c r="I44" s="108">
        <v>0</v>
      </c>
      <c r="J44" s="108">
        <v>0</v>
      </c>
      <c r="K44" s="108">
        <v>0</v>
      </c>
      <c r="L44" s="108">
        <v>0</v>
      </c>
      <c r="M44" s="174"/>
      <c r="N44" s="175" t="str">
        <f t="shared" si="27"/>
        <v/>
      </c>
      <c r="O44" s="175" t="str">
        <f t="shared" si="28"/>
        <v/>
      </c>
      <c r="P44" s="175" t="str">
        <f t="shared" si="29"/>
        <v/>
      </c>
      <c r="Q44" s="175" t="str">
        <f t="shared" si="30"/>
        <v/>
      </c>
      <c r="R44" s="175" t="str">
        <f t="shared" si="31"/>
        <v/>
      </c>
      <c r="S44" s="175" t="str">
        <f t="shared" si="32"/>
        <v/>
      </c>
      <c r="T44" s="173"/>
    </row>
    <row r="45" spans="1:20" x14ac:dyDescent="0.3">
      <c r="B45" s="110" t="s">
        <v>176</v>
      </c>
      <c r="C45" s="130" t="s">
        <v>304</v>
      </c>
      <c r="E45" s="109">
        <v>0</v>
      </c>
      <c r="F45" s="178"/>
      <c r="G45" s="108">
        <v>0</v>
      </c>
      <c r="H45" s="108">
        <v>0</v>
      </c>
      <c r="I45" s="108">
        <v>0</v>
      </c>
      <c r="J45" s="108">
        <v>0</v>
      </c>
      <c r="K45" s="108">
        <v>0</v>
      </c>
      <c r="L45" s="108">
        <v>0</v>
      </c>
      <c r="M45" s="174"/>
      <c r="N45" s="175" t="str">
        <f t="shared" si="27"/>
        <v/>
      </c>
      <c r="O45" s="175" t="str">
        <f t="shared" si="28"/>
        <v/>
      </c>
      <c r="P45" s="175" t="str">
        <f t="shared" si="29"/>
        <v/>
      </c>
      <c r="Q45" s="175" t="str">
        <f t="shared" si="30"/>
        <v/>
      </c>
      <c r="R45" s="175" t="str">
        <f t="shared" si="31"/>
        <v/>
      </c>
      <c r="S45" s="175" t="str">
        <f t="shared" si="32"/>
        <v/>
      </c>
      <c r="T45" s="173"/>
    </row>
    <row r="46" spans="1:20" ht="13.5" thickBot="1" x14ac:dyDescent="0.35">
      <c r="B46" s="165" t="s">
        <v>305</v>
      </c>
      <c r="E46" s="181">
        <f>SUM(E36:E45)</f>
        <v>0</v>
      </c>
      <c r="F46" s="177"/>
      <c r="G46" s="181">
        <f>SUM(G36:G45)</f>
        <v>0</v>
      </c>
      <c r="H46" s="181">
        <f t="shared" ref="H46:J46" si="33">SUM(H36:H45)</f>
        <v>0</v>
      </c>
      <c r="I46" s="181">
        <f t="shared" si="33"/>
        <v>0</v>
      </c>
      <c r="J46" s="181">
        <f t="shared" si="33"/>
        <v>0</v>
      </c>
      <c r="K46" s="181">
        <f t="shared" ref="K46:L46" si="34">SUM(K36:K45)</f>
        <v>0</v>
      </c>
      <c r="L46" s="181">
        <f t="shared" si="34"/>
        <v>0</v>
      </c>
      <c r="M46" s="174"/>
      <c r="N46" s="175" t="str">
        <f t="shared" si="27"/>
        <v/>
      </c>
      <c r="O46" s="175" t="str">
        <f t="shared" si="28"/>
        <v/>
      </c>
      <c r="P46" s="175" t="str">
        <f t="shared" si="29"/>
        <v/>
      </c>
      <c r="Q46" s="175" t="str">
        <f t="shared" si="30"/>
        <v/>
      </c>
      <c r="R46" s="175" t="str">
        <f t="shared" si="31"/>
        <v/>
      </c>
      <c r="S46" s="175" t="str">
        <f t="shared" si="32"/>
        <v/>
      </c>
      <c r="T46" s="173"/>
    </row>
    <row r="47" spans="1:20" x14ac:dyDescent="0.3">
      <c r="E47" s="110"/>
      <c r="F47" s="176"/>
      <c r="G47" s="110"/>
      <c r="H47" s="110"/>
      <c r="I47" s="110"/>
      <c r="J47" s="110"/>
      <c r="K47" s="110"/>
      <c r="L47" s="110"/>
      <c r="M47" s="174"/>
      <c r="N47" s="175"/>
      <c r="O47" s="175"/>
      <c r="P47" s="175"/>
      <c r="Q47" s="175"/>
      <c r="R47" s="175"/>
      <c r="S47" s="175"/>
      <c r="T47" s="173"/>
    </row>
    <row r="48" spans="1:20" x14ac:dyDescent="0.3">
      <c r="A48" s="165">
        <v>6</v>
      </c>
      <c r="B48" s="165" t="s">
        <v>306</v>
      </c>
      <c r="E48" s="110"/>
      <c r="F48" s="176"/>
      <c r="G48" s="110"/>
      <c r="H48" s="110"/>
      <c r="I48" s="110"/>
      <c r="J48" s="110"/>
      <c r="K48" s="110"/>
      <c r="L48" s="110"/>
      <c r="M48" s="174"/>
      <c r="N48" s="175"/>
      <c r="O48" s="175"/>
      <c r="P48" s="175"/>
      <c r="Q48" s="175"/>
      <c r="R48" s="175"/>
      <c r="S48" s="175"/>
      <c r="T48" s="173"/>
    </row>
    <row r="49" spans="1:20" x14ac:dyDescent="0.3">
      <c r="B49" s="110" t="s">
        <v>112</v>
      </c>
      <c r="C49" s="130" t="s">
        <v>307</v>
      </c>
      <c r="E49" s="109">
        <v>0</v>
      </c>
      <c r="F49" s="178"/>
      <c r="G49" s="108">
        <v>0</v>
      </c>
      <c r="H49" s="108">
        <v>0</v>
      </c>
      <c r="I49" s="108">
        <v>0</v>
      </c>
      <c r="J49" s="108">
        <v>0</v>
      </c>
      <c r="K49" s="108">
        <v>0</v>
      </c>
      <c r="L49" s="108">
        <v>0</v>
      </c>
      <c r="M49" s="174"/>
      <c r="N49" s="175" t="str">
        <f t="shared" ref="N49:N56" si="35">IF(E49=0,"",(G49-E49)/(E49))</f>
        <v/>
      </c>
      <c r="O49" s="175" t="str">
        <f t="shared" ref="O49:Q56" si="36">IF(G49=0,"",(H49-G49)/(G49))</f>
        <v/>
      </c>
      <c r="P49" s="175" t="str">
        <f t="shared" si="36"/>
        <v/>
      </c>
      <c r="Q49" s="175" t="str">
        <f t="shared" si="36"/>
        <v/>
      </c>
      <c r="R49" s="175" t="str">
        <f t="shared" ref="R49:R56" si="37">IF(J49=0,"",(K49-J49)/(J49))</f>
        <v/>
      </c>
      <c r="S49" s="175" t="str">
        <f t="shared" ref="S49:S56" si="38">IF(K49=0,"",(L49-K49)/(K49))</f>
        <v/>
      </c>
      <c r="T49" s="173"/>
    </row>
    <row r="50" spans="1:20" x14ac:dyDescent="0.3">
      <c r="B50" s="110" t="s">
        <v>98</v>
      </c>
      <c r="C50" s="130" t="s">
        <v>308</v>
      </c>
      <c r="E50" s="109">
        <v>0</v>
      </c>
      <c r="F50" s="178"/>
      <c r="G50" s="108">
        <v>0</v>
      </c>
      <c r="H50" s="108">
        <v>0</v>
      </c>
      <c r="I50" s="108">
        <v>0</v>
      </c>
      <c r="J50" s="108">
        <v>0</v>
      </c>
      <c r="K50" s="108">
        <v>0</v>
      </c>
      <c r="L50" s="108">
        <v>0</v>
      </c>
      <c r="M50" s="174"/>
      <c r="N50" s="175" t="str">
        <f t="shared" si="35"/>
        <v/>
      </c>
      <c r="O50" s="175" t="str">
        <f t="shared" si="36"/>
        <v/>
      </c>
      <c r="P50" s="175" t="str">
        <f t="shared" si="36"/>
        <v/>
      </c>
      <c r="Q50" s="175" t="str">
        <f t="shared" si="36"/>
        <v/>
      </c>
      <c r="R50" s="175" t="str">
        <f t="shared" si="37"/>
        <v/>
      </c>
      <c r="S50" s="175" t="str">
        <f t="shared" si="38"/>
        <v/>
      </c>
      <c r="T50" s="173"/>
    </row>
    <row r="51" spans="1:20" x14ac:dyDescent="0.3">
      <c r="B51" s="110" t="s">
        <v>100</v>
      </c>
      <c r="C51" s="130" t="s">
        <v>309</v>
      </c>
      <c r="E51" s="109">
        <v>0</v>
      </c>
      <c r="F51" s="178"/>
      <c r="G51" s="108">
        <v>0</v>
      </c>
      <c r="H51" s="108">
        <v>0</v>
      </c>
      <c r="I51" s="108">
        <v>0</v>
      </c>
      <c r="J51" s="108">
        <v>0</v>
      </c>
      <c r="K51" s="108">
        <v>0</v>
      </c>
      <c r="L51" s="108">
        <v>0</v>
      </c>
      <c r="M51" s="174"/>
      <c r="N51" s="175" t="str">
        <f t="shared" si="35"/>
        <v/>
      </c>
      <c r="O51" s="175" t="str">
        <f t="shared" si="36"/>
        <v/>
      </c>
      <c r="P51" s="175" t="str">
        <f t="shared" si="36"/>
        <v/>
      </c>
      <c r="Q51" s="175" t="str">
        <f t="shared" si="36"/>
        <v/>
      </c>
      <c r="R51" s="175" t="str">
        <f t="shared" si="37"/>
        <v/>
      </c>
      <c r="S51" s="175" t="str">
        <f t="shared" si="38"/>
        <v/>
      </c>
      <c r="T51" s="173"/>
    </row>
    <row r="52" spans="1:20" x14ac:dyDescent="0.3">
      <c r="B52" s="110" t="s">
        <v>102</v>
      </c>
      <c r="C52" s="130" t="s">
        <v>310</v>
      </c>
      <c r="E52" s="109">
        <v>0</v>
      </c>
      <c r="F52" s="178"/>
      <c r="G52" s="108">
        <v>0</v>
      </c>
      <c r="H52" s="108">
        <v>0</v>
      </c>
      <c r="I52" s="108">
        <v>0</v>
      </c>
      <c r="J52" s="108">
        <v>0</v>
      </c>
      <c r="K52" s="108">
        <v>0</v>
      </c>
      <c r="L52" s="108">
        <v>0</v>
      </c>
      <c r="M52" s="174"/>
      <c r="N52" s="175" t="str">
        <f t="shared" si="35"/>
        <v/>
      </c>
      <c r="O52" s="175" t="str">
        <f t="shared" si="36"/>
        <v/>
      </c>
      <c r="P52" s="175" t="str">
        <f t="shared" si="36"/>
        <v/>
      </c>
      <c r="Q52" s="175" t="str">
        <f t="shared" si="36"/>
        <v/>
      </c>
      <c r="R52" s="175" t="str">
        <f t="shared" si="37"/>
        <v/>
      </c>
      <c r="S52" s="175" t="str">
        <f t="shared" si="38"/>
        <v/>
      </c>
      <c r="T52" s="173"/>
    </row>
    <row r="53" spans="1:20" x14ac:dyDescent="0.3">
      <c r="B53" s="110" t="s">
        <v>104</v>
      </c>
      <c r="C53" s="130" t="s">
        <v>311</v>
      </c>
      <c r="E53" s="109">
        <v>0</v>
      </c>
      <c r="F53" s="178"/>
      <c r="G53" s="108">
        <v>0</v>
      </c>
      <c r="H53" s="108">
        <v>0</v>
      </c>
      <c r="I53" s="108">
        <v>0</v>
      </c>
      <c r="J53" s="108">
        <v>0</v>
      </c>
      <c r="K53" s="108">
        <v>0</v>
      </c>
      <c r="L53" s="108">
        <v>0</v>
      </c>
      <c r="M53" s="174"/>
      <c r="N53" s="175" t="str">
        <f t="shared" si="35"/>
        <v/>
      </c>
      <c r="O53" s="175" t="str">
        <f t="shared" si="36"/>
        <v/>
      </c>
      <c r="P53" s="175" t="str">
        <f t="shared" si="36"/>
        <v/>
      </c>
      <c r="Q53" s="175" t="str">
        <f t="shared" si="36"/>
        <v/>
      </c>
      <c r="R53" s="175" t="str">
        <f t="shared" si="37"/>
        <v/>
      </c>
      <c r="S53" s="175" t="str">
        <f t="shared" si="38"/>
        <v/>
      </c>
      <c r="T53" s="173"/>
    </row>
    <row r="54" spans="1:20" x14ac:dyDescent="0.3">
      <c r="B54" s="110" t="s">
        <v>106</v>
      </c>
      <c r="C54" s="130" t="s">
        <v>312</v>
      </c>
      <c r="E54" s="109">
        <v>0</v>
      </c>
      <c r="F54" s="178"/>
      <c r="G54" s="108">
        <v>0</v>
      </c>
      <c r="H54" s="108">
        <v>0</v>
      </c>
      <c r="I54" s="108">
        <v>0</v>
      </c>
      <c r="J54" s="108">
        <v>0</v>
      </c>
      <c r="K54" s="108">
        <v>0</v>
      </c>
      <c r="L54" s="108">
        <v>0</v>
      </c>
      <c r="M54" s="174"/>
      <c r="N54" s="175" t="str">
        <f t="shared" si="35"/>
        <v/>
      </c>
      <c r="O54" s="175" t="str">
        <f t="shared" si="36"/>
        <v/>
      </c>
      <c r="P54" s="175" t="str">
        <f t="shared" si="36"/>
        <v/>
      </c>
      <c r="Q54" s="175" t="str">
        <f t="shared" si="36"/>
        <v/>
      </c>
      <c r="R54" s="175" t="str">
        <f t="shared" si="37"/>
        <v/>
      </c>
      <c r="S54" s="175" t="str">
        <f t="shared" si="38"/>
        <v/>
      </c>
      <c r="T54" s="173"/>
    </row>
    <row r="55" spans="1:20" x14ac:dyDescent="0.3">
      <c r="B55" s="110" t="s">
        <v>108</v>
      </c>
      <c r="C55" s="130" t="s">
        <v>313</v>
      </c>
      <c r="E55" s="109">
        <v>0</v>
      </c>
      <c r="F55" s="178"/>
      <c r="G55" s="108">
        <v>0</v>
      </c>
      <c r="H55" s="108">
        <v>0</v>
      </c>
      <c r="I55" s="108">
        <v>0</v>
      </c>
      <c r="J55" s="108">
        <v>0</v>
      </c>
      <c r="K55" s="108">
        <v>0</v>
      </c>
      <c r="L55" s="108">
        <v>0</v>
      </c>
      <c r="M55" s="174"/>
      <c r="N55" s="175" t="str">
        <f t="shared" si="35"/>
        <v/>
      </c>
      <c r="O55" s="175" t="str">
        <f t="shared" si="36"/>
        <v/>
      </c>
      <c r="P55" s="175" t="str">
        <f t="shared" si="36"/>
        <v/>
      </c>
      <c r="Q55" s="175" t="str">
        <f t="shared" si="36"/>
        <v/>
      </c>
      <c r="R55" s="175" t="str">
        <f t="shared" si="37"/>
        <v/>
      </c>
      <c r="S55" s="175" t="str">
        <f t="shared" si="38"/>
        <v/>
      </c>
      <c r="T55" s="173"/>
    </row>
    <row r="56" spans="1:20" ht="13.5" thickBot="1" x14ac:dyDescent="0.35">
      <c r="B56" s="165" t="s">
        <v>314</v>
      </c>
      <c r="E56" s="181">
        <f>SUM(E49:E55)</f>
        <v>0</v>
      </c>
      <c r="F56" s="177"/>
      <c r="G56" s="181">
        <f>SUM(G49:G55)</f>
        <v>0</v>
      </c>
      <c r="H56" s="181">
        <f t="shared" ref="H56:J56" si="39">SUM(H49:H55)</f>
        <v>0</v>
      </c>
      <c r="I56" s="181">
        <f t="shared" si="39"/>
        <v>0</v>
      </c>
      <c r="J56" s="181">
        <f t="shared" si="39"/>
        <v>0</v>
      </c>
      <c r="K56" s="181">
        <f t="shared" ref="K56:L56" si="40">SUM(K49:K55)</f>
        <v>0</v>
      </c>
      <c r="L56" s="181">
        <f t="shared" si="40"/>
        <v>0</v>
      </c>
      <c r="M56" s="174"/>
      <c r="N56" s="175" t="str">
        <f t="shared" si="35"/>
        <v/>
      </c>
      <c r="O56" s="175" t="str">
        <f t="shared" si="36"/>
        <v/>
      </c>
      <c r="P56" s="175" t="str">
        <f t="shared" si="36"/>
        <v/>
      </c>
      <c r="Q56" s="175" t="str">
        <f t="shared" si="36"/>
        <v/>
      </c>
      <c r="R56" s="175" t="str">
        <f t="shared" si="37"/>
        <v/>
      </c>
      <c r="S56" s="175" t="str">
        <f t="shared" si="38"/>
        <v/>
      </c>
      <c r="T56" s="173"/>
    </row>
    <row r="57" spans="1:20" ht="13.5" thickBot="1" x14ac:dyDescent="0.35">
      <c r="E57" s="110"/>
      <c r="F57" s="176"/>
      <c r="G57" s="110"/>
      <c r="H57" s="110"/>
      <c r="I57" s="110"/>
      <c r="J57" s="110"/>
      <c r="K57" s="110"/>
      <c r="L57" s="110"/>
      <c r="M57" s="174"/>
      <c r="N57" s="175"/>
      <c r="O57" s="175"/>
      <c r="P57" s="175"/>
      <c r="Q57" s="175"/>
      <c r="R57" s="175"/>
      <c r="S57" s="175"/>
      <c r="T57" s="173"/>
    </row>
    <row r="58" spans="1:20" ht="13.5" thickBot="1" x14ac:dyDescent="0.35">
      <c r="A58" s="165">
        <v>7</v>
      </c>
      <c r="B58" s="165" t="s">
        <v>315</v>
      </c>
      <c r="E58" s="183">
        <f>E33+E46+E56</f>
        <v>0</v>
      </c>
      <c r="F58" s="177"/>
      <c r="G58" s="183">
        <f>G33+G46+G56</f>
        <v>0</v>
      </c>
      <c r="H58" s="183">
        <f t="shared" ref="H58:J58" si="41">H33+H46+H56</f>
        <v>0</v>
      </c>
      <c r="I58" s="183">
        <f t="shared" si="41"/>
        <v>0</v>
      </c>
      <c r="J58" s="183">
        <f t="shared" si="41"/>
        <v>0</v>
      </c>
      <c r="K58" s="183">
        <f t="shared" ref="K58:L58" si="42">K33+K46+K56</f>
        <v>0</v>
      </c>
      <c r="L58" s="183">
        <f t="shared" si="42"/>
        <v>0</v>
      </c>
      <c r="M58" s="174"/>
      <c r="N58" s="175" t="str">
        <f>IF(E58=0,"",(G58-E58)/(E58))</f>
        <v/>
      </c>
      <c r="O58" s="175" t="str">
        <f>IF(G58=0,"",(H58-G58)/(G58))</f>
        <v/>
      </c>
      <c r="P58" s="175" t="str">
        <f>IF(H58=0,"",(I58-H58)/(H58))</f>
        <v/>
      </c>
      <c r="Q58" s="175" t="str">
        <f>IF(I58=0,"",(J58-I58)/(I58))</f>
        <v/>
      </c>
      <c r="R58" s="175" t="str">
        <f t="shared" ref="R58:S58" si="43">IF(J58=0,"",(K58-J58)/(J58))</f>
        <v/>
      </c>
      <c r="S58" s="175" t="str">
        <f t="shared" si="43"/>
        <v/>
      </c>
      <c r="T58" s="173"/>
    </row>
    <row r="59" spans="1:20" x14ac:dyDescent="0.3">
      <c r="E59" s="110"/>
      <c r="F59" s="176"/>
      <c r="G59" s="110"/>
      <c r="H59" s="110"/>
      <c r="I59" s="110"/>
      <c r="J59" s="110"/>
      <c r="K59" s="110"/>
      <c r="L59" s="110"/>
      <c r="M59" s="174"/>
      <c r="N59" s="175"/>
      <c r="O59" s="175"/>
      <c r="P59" s="175"/>
      <c r="Q59" s="175"/>
      <c r="R59" s="175"/>
      <c r="S59" s="175"/>
      <c r="T59" s="173"/>
    </row>
    <row r="60" spans="1:20" x14ac:dyDescent="0.3">
      <c r="A60" s="165">
        <v>8</v>
      </c>
      <c r="B60" s="130" t="s">
        <v>316</v>
      </c>
      <c r="E60" s="109">
        <v>0</v>
      </c>
      <c r="F60" s="178"/>
      <c r="G60" s="109">
        <f>'Balance sheet'!E14</f>
        <v>0</v>
      </c>
      <c r="H60" s="109">
        <f>'Balance sheet'!G14</f>
        <v>0</v>
      </c>
      <c r="I60" s="109">
        <f>'Balance sheet'!H14</f>
        <v>0</v>
      </c>
      <c r="J60" s="109">
        <f>'Balance sheet'!I14</f>
        <v>0</v>
      </c>
      <c r="K60" s="109">
        <f>'Balance sheet'!J14</f>
        <v>0</v>
      </c>
      <c r="L60" s="109">
        <f>'Balance sheet'!K14</f>
        <v>0</v>
      </c>
      <c r="M60" s="174"/>
      <c r="N60" s="175" t="str">
        <f>IF(E60=0,"",(G60-E60)/(E60))</f>
        <v/>
      </c>
      <c r="O60" s="175" t="str">
        <f t="shared" ref="O60:Q61" si="44">IF(G60=0,"",(H60-G60)/(G60))</f>
        <v/>
      </c>
      <c r="P60" s="175" t="str">
        <f t="shared" si="44"/>
        <v/>
      </c>
      <c r="Q60" s="175" t="str">
        <f t="shared" si="44"/>
        <v/>
      </c>
      <c r="R60" s="175" t="str">
        <f t="shared" ref="R60:R61" si="45">IF(J60=0,"",(K60-J60)/(J60))</f>
        <v/>
      </c>
      <c r="S60" s="175" t="str">
        <f t="shared" ref="S60:S61" si="46">IF(K60=0,"",(L60-K60)/(K60))</f>
        <v/>
      </c>
      <c r="T60" s="173"/>
    </row>
    <row r="61" spans="1:20" x14ac:dyDescent="0.3">
      <c r="A61" s="165">
        <v>9</v>
      </c>
      <c r="B61" s="130" t="s">
        <v>317</v>
      </c>
      <c r="E61" s="109">
        <f>'Balance sheet'!E14</f>
        <v>0</v>
      </c>
      <c r="F61" s="178"/>
      <c r="G61" s="109">
        <f>'Balance sheet'!G14</f>
        <v>0</v>
      </c>
      <c r="H61" s="109">
        <f>'Balance sheet'!H14</f>
        <v>0</v>
      </c>
      <c r="I61" s="109">
        <f>'Balance sheet'!I14</f>
        <v>0</v>
      </c>
      <c r="J61" s="109">
        <f>'Balance sheet'!J14</f>
        <v>0</v>
      </c>
      <c r="K61" s="109">
        <f>'Balance sheet'!K14</f>
        <v>0</v>
      </c>
      <c r="L61" s="109">
        <f>'Balance sheet'!L14</f>
        <v>0</v>
      </c>
      <c r="M61" s="174"/>
      <c r="N61" s="175" t="str">
        <f>IF(E61=0,"",(G61-E61)/(E61))</f>
        <v/>
      </c>
      <c r="O61" s="175" t="str">
        <f t="shared" si="44"/>
        <v/>
      </c>
      <c r="P61" s="175" t="str">
        <f t="shared" si="44"/>
        <v/>
      </c>
      <c r="Q61" s="175" t="str">
        <f t="shared" si="44"/>
        <v/>
      </c>
      <c r="R61" s="175" t="str">
        <f t="shared" si="45"/>
        <v/>
      </c>
      <c r="S61" s="175" t="str">
        <f t="shared" si="46"/>
        <v/>
      </c>
      <c r="T61" s="173"/>
    </row>
    <row r="62" spans="1:20" x14ac:dyDescent="0.3">
      <c r="E62" s="110"/>
      <c r="G62" s="110"/>
      <c r="H62" s="110"/>
      <c r="I62" s="110"/>
      <c r="J62" s="110"/>
      <c r="K62" s="110"/>
      <c r="L62" s="110"/>
      <c r="M62" s="130"/>
      <c r="N62" s="130"/>
      <c r="O62" s="130"/>
      <c r="P62" s="130"/>
      <c r="Q62" s="130"/>
      <c r="R62" s="130"/>
      <c r="S62" s="130"/>
      <c r="T62" s="264"/>
    </row>
    <row r="63" spans="1:20" x14ac:dyDescent="0.3">
      <c r="C63" s="130" t="s">
        <v>269</v>
      </c>
      <c r="E63" s="184">
        <f>+E61-E60</f>
        <v>0</v>
      </c>
      <c r="F63" s="184"/>
      <c r="G63" s="184">
        <f t="shared" ref="G63:J63" si="47">+G61-G60</f>
        <v>0</v>
      </c>
      <c r="H63" s="184">
        <f t="shared" si="47"/>
        <v>0</v>
      </c>
      <c r="I63" s="184">
        <f t="shared" si="47"/>
        <v>0</v>
      </c>
      <c r="J63" s="184">
        <f t="shared" si="47"/>
        <v>0</v>
      </c>
      <c r="K63" s="184">
        <f t="shared" ref="K63:L63" si="48">+K61-K60</f>
        <v>0</v>
      </c>
      <c r="L63" s="184">
        <f t="shared" si="48"/>
        <v>0</v>
      </c>
      <c r="M63" s="130"/>
      <c r="N63" s="130"/>
      <c r="O63" s="130"/>
      <c r="P63" s="130"/>
      <c r="Q63" s="130"/>
      <c r="R63" s="130"/>
      <c r="S63" s="130"/>
    </row>
  </sheetData>
  <sheetProtection formatRows="0"/>
  <conditionalFormatting sqref="N7:S61">
    <cfRule type="expression" dxfId="1" priority="1" stopIfTrue="1">
      <formula>#REF!&gt;0</formula>
    </cfRule>
    <cfRule type="expression" dxfId="0" priority="2" stopIfTrue="1">
      <formula>"m7&gt;0"</formula>
    </cfRule>
  </conditionalFormatting>
  <pageMargins left="0.70866141732283472" right="0.70866141732283472" top="0.74803149606299213" bottom="0.74803149606299213" header="0.31496062992125984" footer="0.31496062992125984"/>
  <pageSetup paperSize="9" scale="55" orientation="portrait" r:id="rId1"/>
  <ignoredErrors>
    <ignoredError sqref="E4 G4:J4 K4:L4"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76699e94-5373-4908-8786-85f2fbc6030f">MYDOC-346137401-46069</_dlc_DocId>
    <_dlc_DocIdUrl xmlns="76699e94-5373-4908-8786-85f2fbc6030f">
      <Url>https://sfcacuk.sharepoint.com/sites/MyDoc/_layouts/15/DocIdRedir.aspx?ID=MYDOC-346137401-46069</Url>
      <Description>MYDOC-346137401-46069</Description>
    </_dlc_DocIdUrl>
    <MigratedLivelinkNodeID xmlns="846980c5-3db8-44b0-935b-312affdd1e17">254683633</MigratedLivelinkNodeID>
    <EmailTo xmlns="846980c5-3db8-44b0-935b-312affdd1e17" xsi:nil="true"/>
    <OfficialDate xmlns="846980c5-3db8-44b0-935b-312affdd1e17" xsi:nil="true"/>
    <EmailFrom xmlns="846980c5-3db8-44b0-935b-312affdd1e17" xsi:nil="true"/>
    <EmailCC xmlns="846980c5-3db8-44b0-935b-312affdd1e17" xsi:nil="true"/>
    <TaxCatchAll xmlns="76699e94-5373-4908-8786-85f2fbc6030f" xsi:nil="true"/>
    <lcf76f155ced4ddcb4097134ff3c332f xmlns="846980c5-3db8-44b0-935b-312affdd1e17">
      <Terms xmlns="http://schemas.microsoft.com/office/infopath/2007/PartnerControls"/>
    </lcf76f155ced4ddcb4097134ff3c332f>
    <_Flow_SignoffStatus xmlns="846980c5-3db8-44b0-935b-312affdd1e1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C9EE54AE9194E44A809D3DAC3877325F" ma:contentTypeVersion="21" ma:contentTypeDescription="Create a new document." ma:contentTypeScope="" ma:versionID="6a458fbaa13c243d3d0155551a199bf4">
  <xsd:schema xmlns:xsd="http://www.w3.org/2001/XMLSchema" xmlns:xs="http://www.w3.org/2001/XMLSchema" xmlns:p="http://schemas.microsoft.com/office/2006/metadata/properties" xmlns:ns2="846980c5-3db8-44b0-935b-312affdd1e17" xmlns:ns3="76699e94-5373-4908-8786-85f2fbc6030f" targetNamespace="http://schemas.microsoft.com/office/2006/metadata/properties" ma:root="true" ma:fieldsID="cc0899bffc5b55343e9bc3a0992e4e72" ns2:_="" ns3:_="">
    <xsd:import namespace="846980c5-3db8-44b0-935b-312affdd1e17"/>
    <xsd:import namespace="76699e94-5373-4908-8786-85f2fbc6030f"/>
    <xsd:element name="properties">
      <xsd:complexType>
        <xsd:sequence>
          <xsd:element name="documentManagement">
            <xsd:complexType>
              <xsd:all>
                <xsd:element ref="ns2:MigratedLivelinkNodeID" minOccurs="0"/>
                <xsd:element ref="ns2:EmailFrom" minOccurs="0"/>
                <xsd:element ref="ns2:EmailTo" minOccurs="0"/>
                <xsd:element ref="ns2:EmailCC" minOccurs="0"/>
                <xsd:element ref="ns2:OfficialDate" minOccurs="0"/>
                <xsd:element ref="ns3:_dlc_DocId" minOccurs="0"/>
                <xsd:element ref="ns3:_dlc_DocIdUrl" minOccurs="0"/>
                <xsd:element ref="ns3:_dlc_DocIdPersistId"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OCR"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6980c5-3db8-44b0-935b-312affdd1e17" elementFormDefault="qualified">
    <xsd:import namespace="http://schemas.microsoft.com/office/2006/documentManagement/types"/>
    <xsd:import namespace="http://schemas.microsoft.com/office/infopath/2007/PartnerControls"/>
    <xsd:element name="MigratedLivelinkNodeID" ma:index="8" nillable="true" ma:displayName="Migrated Livelink Node ID" ma:indexed="true" ma:internalName="MigratedLivelinkNodeID">
      <xsd:simpleType>
        <xsd:restriction base="dms:Text"/>
      </xsd:simpleType>
    </xsd:element>
    <xsd:element name="EmailFrom" ma:index="9" nillable="true" ma:displayName="Email From" ma:indexed="true" ma:internalName="EmailFrom">
      <xsd:simpleType>
        <xsd:restriction base="dms:Text"/>
      </xsd:simpleType>
    </xsd:element>
    <xsd:element name="EmailTo" ma:index="10" nillable="true" ma:displayName="Email To" ma:internalName="EmailTo">
      <xsd:simpleType>
        <xsd:restriction base="dms:Note">
          <xsd:maxLength value="255"/>
        </xsd:restriction>
      </xsd:simpleType>
    </xsd:element>
    <xsd:element name="EmailCC" ma:index="11" nillable="true" ma:displayName="Email CC" ma:internalName="EmailCC">
      <xsd:simpleType>
        <xsd:restriction base="dms:Note">
          <xsd:maxLength value="255"/>
        </xsd:restriction>
      </xsd:simpleType>
    </xsd:element>
    <xsd:element name="OfficialDate" ma:index="12" nillable="true" ma:displayName="Official Date" ma:format="DateOnly" ma:indexed="true" ma:internalName="OfficialDate">
      <xsd:simpleType>
        <xsd:restriction base="dms:DateTime"/>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6" nillable="true" ma:displayName="MediaLengthInSeconds" ma:hidden="true" ma:internalName="MediaLengthInSeconds" ma:readOnly="true">
      <xsd:simpleType>
        <xsd:restriction base="dms:Unknown"/>
      </xsd:simpleType>
    </xsd:element>
    <xsd:element name="MediaServiceOCR" ma:index="27" nillable="true" ma:displayName="Extracted Text" ma:internalName="MediaServiceOCR" ma:readOnly="true">
      <xsd:simpleType>
        <xsd:restriction base="dms:Note">
          <xsd:maxLength value="255"/>
        </xsd:restriction>
      </xsd:simpleType>
    </xsd:element>
    <xsd:element name="_Flow_SignoffStatus" ma:index="28" nillable="true" ma:displayName="Sign-off status" ma:internalName="Sign_x002d_off_x0020_status">
      <xsd:simpleType>
        <xsd:restriction base="dms:Text"/>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f6bc9a3c-d2e4-4c53-963c-d98699bcb19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6699e94-5373-4908-8786-85f2fbc6030f"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dexed="true"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1" nillable="true" ma:displayName="Taxonomy Catch All Column" ma:hidden="true" ma:list="{398a67cd-b560-4897-9042-4837873b530d}" ma:internalName="TaxCatchAll" ma:showField="CatchAllData" ma:web="76699e94-5373-4908-8786-85f2fbc603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557269-6BAA-4898-8BC4-169C41420941}">
  <ds:schemaRefs>
    <ds:schemaRef ds:uri="http://schemas.microsoft.com/office/2006/metadata/properties"/>
    <ds:schemaRef ds:uri="http://schemas.microsoft.com/office/infopath/2007/PartnerControls"/>
    <ds:schemaRef ds:uri="76699e94-5373-4908-8786-85f2fbc6030f"/>
    <ds:schemaRef ds:uri="846980c5-3db8-44b0-935b-312affdd1e17"/>
  </ds:schemaRefs>
</ds:datastoreItem>
</file>

<file path=customXml/itemProps2.xml><?xml version="1.0" encoding="utf-8"?>
<ds:datastoreItem xmlns:ds="http://schemas.openxmlformats.org/officeDocument/2006/customXml" ds:itemID="{315D74CE-6FD9-46AF-BCD0-E1CB5C0B0A08}">
  <ds:schemaRefs>
    <ds:schemaRef ds:uri="http://schemas.microsoft.com/sharepoint/v3/contenttype/forms"/>
  </ds:schemaRefs>
</ds:datastoreItem>
</file>

<file path=customXml/itemProps3.xml><?xml version="1.0" encoding="utf-8"?>
<ds:datastoreItem xmlns:ds="http://schemas.openxmlformats.org/officeDocument/2006/customXml" ds:itemID="{9855AC10-A9B3-4A77-8FF7-56BF076B6A8A}">
  <ds:schemaRefs>
    <ds:schemaRef ds:uri="http://schemas.microsoft.com/sharepoint/events"/>
  </ds:schemaRefs>
</ds:datastoreItem>
</file>

<file path=customXml/itemProps4.xml><?xml version="1.0" encoding="utf-8"?>
<ds:datastoreItem xmlns:ds="http://schemas.openxmlformats.org/officeDocument/2006/customXml" ds:itemID="{7D5F759D-744A-4138-9D65-4D2A2D054D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6980c5-3db8-44b0-935b-312affdd1e17"/>
    <ds:schemaRef ds:uri="76699e94-5373-4908-8786-85f2fbc603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Declaration</vt:lpstr>
      <vt:lpstr>Efficiencies and sensitivities</vt:lpstr>
      <vt:lpstr>Pension assumptions</vt:lpstr>
      <vt:lpstr>SOCIE</vt:lpstr>
      <vt:lpstr>Income</vt:lpstr>
      <vt:lpstr>Expenditure</vt:lpstr>
      <vt:lpstr>Adjusted operating result</vt:lpstr>
      <vt:lpstr>Balance sheet</vt:lpstr>
      <vt:lpstr>Cashflow</vt:lpstr>
      <vt:lpstr>Capital expenditure</vt:lpstr>
      <vt:lpstr>ALF funding</vt:lpstr>
      <vt:lpstr>Summary</vt:lpstr>
      <vt:lpstr>'Adjusted operating result'!Print_Area</vt:lpstr>
      <vt:lpstr>'Balance sheet'!Print_Area</vt:lpstr>
      <vt:lpstr>'Capital expenditure'!Print_Area</vt:lpstr>
      <vt:lpstr>Cashflow!Print_Area</vt:lpstr>
      <vt:lpstr>Declaration!Print_Area</vt:lpstr>
      <vt:lpstr>'Efficiencies and sensitivities'!Print_Area</vt:lpstr>
      <vt:lpstr>Expenditure!Print_Area</vt:lpstr>
      <vt:lpstr>Income!Print_Area</vt:lpstr>
      <vt:lpstr>'Pension assumptions'!Print_Area</vt:lpstr>
      <vt:lpstr>SOCIE!Print_Area</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Ayrshire College FFR October 2021 (signed).xlsx</dc:title>
  <dc:subject/>
  <dc:creator>Liz Walker</dc:creator>
  <cp:keywords/>
  <dc:description/>
  <cp:lastModifiedBy>Giulio Romano</cp:lastModifiedBy>
  <cp:revision/>
  <dcterms:created xsi:type="dcterms:W3CDTF">2011-05-20T09:12:30Z</dcterms:created>
  <dcterms:modified xsi:type="dcterms:W3CDTF">2022-08-11T08:26:33Z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0x010100C9EE54AE9194E44A809D3DAC3877325F</vt:lpwstr>
  </property>
  <property fmtid="{D5CDD505-2E9C-101B-9397-08002B2CF9AE}" pid="3" name="Order">
    <vt:r8>100</vt:r8>
  </property>
  <property fmtid="{D5CDD505-2E9C-101B-9397-08002B2CF9AE}" pid="4" name="_dlc_DocIdItemGuid">
    <vt:lpwstr>5b09f9ab-a195-46b5-834a-268b034cc329</vt:lpwstr>
  </property>
</Properties>
</file>