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3"/>
  <workbookPr defaultThemeVersion="124226"/>
  <xr:revisionPtr revIDLastSave="83" documentId="11_6F5BCCEC90B0D687A5BF1A510D69C71339D50F27" xr6:coauthVersionLast="47" xr6:coauthVersionMax="47" xr10:uidLastSave="{5529160D-1765-44EF-8A2F-2C192B1253B5}"/>
  <bookViews>
    <workbookView xWindow="-180" yWindow="-75" windowWidth="13875" windowHeight="7905" xr2:uid="{00000000-000D-0000-FFFF-FFFF00000000}"/>
  </bookViews>
  <sheets>
    <sheet name="Annex A  AY 2021-22 allocations" sheetId="6" r:id="rId1"/>
    <sheet name="Sheet1" sheetId="7" r:id="rId2"/>
  </sheets>
  <definedNames>
    <definedName name="_xlnm.Print_Area" localSheetId="0">'Annex A  AY 2021-22 allocations'!$A$1:$N$23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6" l="1"/>
  <c r="H7" i="7"/>
  <c r="G7" i="7"/>
  <c r="G5" i="7"/>
  <c r="F6" i="7" s="1"/>
  <c r="F7" i="7" s="1"/>
  <c r="J4" i="7"/>
  <c r="J7" i="7" s="1"/>
  <c r="N17" i="6"/>
  <c r="N18" i="6"/>
  <c r="N9" i="6" l="1"/>
  <c r="N10" i="6"/>
  <c r="N11" i="6"/>
  <c r="N12" i="6"/>
  <c r="N13" i="6"/>
  <c r="N15" i="6"/>
  <c r="N16" i="6"/>
  <c r="N19" i="6"/>
  <c r="N21" i="6"/>
  <c r="N22" i="6"/>
  <c r="N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7" i="6"/>
  <c r="F23" i="6" s="1"/>
  <c r="E23" i="6"/>
  <c r="D23" i="6"/>
  <c r="C23" i="6"/>
  <c r="B23" i="6"/>
  <c r="N23" i="6" l="1"/>
  <c r="J23" i="6"/>
  <c r="K23" i="6"/>
  <c r="L23" i="6"/>
  <c r="M23" i="6" l="1"/>
</calcChain>
</file>

<file path=xl/sharedStrings.xml><?xml version="1.0" encoding="utf-8"?>
<sst xmlns="http://schemas.openxmlformats.org/spreadsheetml/2006/main" count="60" uniqueCount="30">
  <si>
    <t>Annex A</t>
  </si>
  <si>
    <t>NTTF and YPG: breakdown of activity/funding allocations for AY 2021-22</t>
  </si>
  <si>
    <t>National Transition Training Fund</t>
  </si>
  <si>
    <t>Young Person's Guarantee</t>
  </si>
  <si>
    <t>College/region</t>
  </si>
  <si>
    <t>Places</t>
  </si>
  <si>
    <t>Credits</t>
  </si>
  <si>
    <t xml:space="preserve">SFC credit
funding </t>
  </si>
  <si>
    <t>SFC student
support</t>
  </si>
  <si>
    <t>Total NTTF
funding</t>
  </si>
  <si>
    <t>Development
funding</t>
  </si>
  <si>
    <t>Total YPG
funding</t>
  </si>
  <si>
    <t>Ayrshire</t>
  </si>
  <si>
    <t>Borders</t>
  </si>
  <si>
    <t>Dumfries &amp; Galloway</t>
  </si>
  <si>
    <t>Dundee &amp; Angus</t>
  </si>
  <si>
    <t>Edinburgh</t>
  </si>
  <si>
    <t>Fife</t>
  </si>
  <si>
    <t>Forth Valley</t>
  </si>
  <si>
    <t>Glasgow</t>
  </si>
  <si>
    <t>Highlands &amp; Islands</t>
  </si>
  <si>
    <t>Lanarkshire</t>
  </si>
  <si>
    <t>Newbattle Abbey</t>
  </si>
  <si>
    <t>North East Scotland</t>
  </si>
  <si>
    <t>SMO</t>
  </si>
  <si>
    <t>SRUC</t>
  </si>
  <si>
    <t>West</t>
  </si>
  <si>
    <t>West Lothian</t>
  </si>
  <si>
    <t>Scotland</t>
  </si>
  <si>
    <t>forth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</si>
</sst>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&quot;£&quot;#,##0.0"/>
    <numFmt numFmtId="167" formatCode="_-* #,##0.0_-;\-* #,##0.0_-;_-* &quot;-&quot;??_-;_-@_-"/>
    <numFmt numFmtId="168" formatCode="_-[$£-809]* #,##0_-;\-[$£-809]* #,##0_-;_-[$£-809]* &quot;-&quot;??_-;_-@_-"/>
    <numFmt numFmtId="169" formatCode="_-* #,##0_-;\-* #,##0_-;_-* &quot;-&quot;??_-;_-@_-"/>
    <numFmt numFmtId="170" formatCode="_-* #,##0.0_-;\-* #,##0.0_-;_-* &quot;-&quot;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Times New Roman"/>
      <family val="1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9" fontId="3" fillId="0" borderId="0" xfId="2" applyFont="1" applyFill="1"/>
    <xf numFmtId="166" fontId="3" fillId="0" borderId="0" xfId="0" applyNumberFormat="1" applyFont="1"/>
    <xf numFmtId="165" fontId="0" fillId="0" borderId="0" xfId="0" applyNumberFormat="1"/>
    <xf numFmtId="44" fontId="3" fillId="0" borderId="0" xfId="1" applyFont="1" applyFill="1"/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9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0" fillId="0" borderId="9" xfId="0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3" fontId="8" fillId="0" borderId="1" xfId="0" applyNumberFormat="1" applyFont="1" applyBorder="1"/>
    <xf numFmtId="3" fontId="8" fillId="0" borderId="3" xfId="0" applyNumberFormat="1" applyFont="1" applyBorder="1"/>
    <xf numFmtId="6" fontId="8" fillId="0" borderId="0" xfId="0" applyNumberFormat="1" applyFont="1"/>
    <xf numFmtId="6" fontId="8" fillId="0" borderId="3" xfId="0" applyNumberFormat="1" applyFont="1" applyBorder="1"/>
    <xf numFmtId="6" fontId="9" fillId="0" borderId="3" xfId="0" applyNumberFormat="1" applyFont="1" applyBorder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10" fillId="0" borderId="0" xfId="0" applyFont="1"/>
    <xf numFmtId="8" fontId="10" fillId="0" borderId="0" xfId="0" applyNumberFormat="1" applyFont="1"/>
    <xf numFmtId="6" fontId="10" fillId="0" borderId="0" xfId="0" applyNumberFormat="1" applyFont="1"/>
    <xf numFmtId="0" fontId="11" fillId="0" borderId="0" xfId="0" applyFont="1"/>
    <xf numFmtId="170" fontId="0" fillId="0" borderId="0" xfId="0" applyNumberFormat="1"/>
    <xf numFmtId="3" fontId="0" fillId="0" borderId="0" xfId="0" applyNumberFormat="1"/>
    <xf numFmtId="3" fontId="6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3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0" fontId="14" fillId="0" borderId="1" xfId="0" applyFont="1" applyFill="1" applyBorder="1" applyAlignment="1"/>
    <xf numFmtId="0" fontId="14" fillId="0" borderId="3" xfId="0" applyFont="1" applyFill="1" applyBorder="1" applyAlignment="1"/>
    <xf numFmtId="6" fontId="14" fillId="0" borderId="0" xfId="0" applyNumberFormat="1" applyFont="1" applyFill="1" applyBorder="1" applyAlignment="1"/>
    <xf numFmtId="6" fontId="14" fillId="0" borderId="3" xfId="0" applyNumberFormat="1" applyFont="1" applyFill="1" applyBorder="1" applyAlignment="1"/>
    <xf numFmtId="6" fontId="15" fillId="0" borderId="3" xfId="0" applyNumberFormat="1" applyFont="1" applyFill="1" applyBorder="1" applyAlignment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topLeftCell="A2" workbookViewId="0">
      <selection activeCell="J28" sqref="J28"/>
    </sheetView>
  </sheetViews>
  <sheetFormatPr defaultColWidth="9.140625" defaultRowHeight="15"/>
  <cols>
    <col min="1" max="1" width="20.7109375" customWidth="1"/>
    <col min="2" max="3" width="12.7109375" customWidth="1"/>
    <col min="4" max="6" width="13.7109375" customWidth="1"/>
    <col min="8" max="8" width="20.7109375" customWidth="1"/>
    <col min="9" max="10" width="12.7109375" customWidth="1"/>
    <col min="11" max="14" width="13.7109375" customWidth="1"/>
    <col min="17" max="17" width="10.140625" bestFit="1" customWidth="1"/>
    <col min="18" max="18" width="11.140625" bestFit="1" customWidth="1"/>
  </cols>
  <sheetData>
    <row r="1" spans="1:17" ht="17.25">
      <c r="N1" s="13" t="s">
        <v>0</v>
      </c>
    </row>
    <row r="2" spans="1:17" ht="17.25">
      <c r="A2" s="13" t="s">
        <v>1</v>
      </c>
      <c r="N2" s="13"/>
    </row>
    <row r="3" spans="1:17" ht="17.25">
      <c r="A3" s="13"/>
      <c r="N3" s="13"/>
    </row>
    <row r="5" spans="1:17" ht="18.75" customHeight="1">
      <c r="A5" s="59" t="s">
        <v>2</v>
      </c>
      <c r="B5" s="60"/>
      <c r="C5" s="60"/>
      <c r="D5" s="60"/>
      <c r="E5" s="60"/>
      <c r="F5" s="61"/>
      <c r="H5" s="59" t="s">
        <v>3</v>
      </c>
      <c r="I5" s="60"/>
      <c r="J5" s="60"/>
      <c r="K5" s="60"/>
      <c r="L5" s="60"/>
      <c r="M5" s="60"/>
      <c r="N5" s="61"/>
    </row>
    <row r="6" spans="1:17" ht="30">
      <c r="A6" s="6" t="s">
        <v>4</v>
      </c>
      <c r="B6" s="1" t="s">
        <v>5</v>
      </c>
      <c r="C6" s="2" t="s">
        <v>6</v>
      </c>
      <c r="D6" s="3" t="s">
        <v>7</v>
      </c>
      <c r="E6" s="3" t="s">
        <v>8</v>
      </c>
      <c r="F6" s="4" t="s">
        <v>9</v>
      </c>
      <c r="G6" s="5"/>
      <c r="H6" s="18" t="s">
        <v>4</v>
      </c>
      <c r="I6" s="19" t="s">
        <v>5</v>
      </c>
      <c r="J6" s="2" t="s">
        <v>6</v>
      </c>
      <c r="K6" s="20" t="s">
        <v>7</v>
      </c>
      <c r="L6" s="3" t="s">
        <v>8</v>
      </c>
      <c r="M6" s="7" t="s">
        <v>10</v>
      </c>
      <c r="N6" s="4" t="s">
        <v>11</v>
      </c>
    </row>
    <row r="7" spans="1:17">
      <c r="A7" s="28" t="s">
        <v>12</v>
      </c>
      <c r="B7" s="21">
        <v>0</v>
      </c>
      <c r="C7" s="22">
        <v>0</v>
      </c>
      <c r="D7" s="23">
        <v>0</v>
      </c>
      <c r="E7" s="23">
        <v>0</v>
      </c>
      <c r="F7" s="24">
        <f>SUM(D7:E7)</f>
        <v>0</v>
      </c>
      <c r="H7" s="30" t="s">
        <v>12</v>
      </c>
      <c r="I7" s="32">
        <v>20</v>
      </c>
      <c r="J7" s="22">
        <v>300</v>
      </c>
      <c r="K7" s="33">
        <v>85442</v>
      </c>
      <c r="L7" s="23">
        <v>45000</v>
      </c>
      <c r="M7" s="34">
        <v>10745</v>
      </c>
      <c r="N7" s="24">
        <f>SUM(K7:M7)</f>
        <v>141187</v>
      </c>
      <c r="P7" s="17"/>
      <c r="Q7" s="14"/>
    </row>
    <row r="8" spans="1:17">
      <c r="A8" s="28" t="s">
        <v>13</v>
      </c>
      <c r="B8" s="21">
        <v>23.7</v>
      </c>
      <c r="C8" s="22">
        <v>85.8</v>
      </c>
      <c r="D8" s="23">
        <v>25847</v>
      </c>
      <c r="E8" s="23">
        <v>12869</v>
      </c>
      <c r="F8" s="24">
        <f t="shared" ref="F8:F22" si="0">SUM(D8:E8)</f>
        <v>38716</v>
      </c>
      <c r="H8" s="30" t="s">
        <v>13</v>
      </c>
      <c r="I8" s="62">
        <v>0</v>
      </c>
      <c r="J8" s="63">
        <v>0</v>
      </c>
      <c r="K8" s="64">
        <v>0</v>
      </c>
      <c r="L8" s="65">
        <v>0</v>
      </c>
      <c r="M8" s="66">
        <v>0</v>
      </c>
      <c r="N8" s="67">
        <v>0</v>
      </c>
      <c r="P8" s="17"/>
      <c r="Q8" s="14"/>
    </row>
    <row r="9" spans="1:17" ht="24.95" customHeight="1">
      <c r="A9" s="28" t="s">
        <v>14</v>
      </c>
      <c r="B9" s="21">
        <v>39.5</v>
      </c>
      <c r="C9" s="22">
        <v>175.3</v>
      </c>
      <c r="D9" s="23">
        <v>50642</v>
      </c>
      <c r="E9" s="23">
        <v>26297</v>
      </c>
      <c r="F9" s="24">
        <f t="shared" si="0"/>
        <v>76939</v>
      </c>
      <c r="H9" s="30" t="s">
        <v>14</v>
      </c>
      <c r="I9" s="32">
        <v>36</v>
      </c>
      <c r="J9" s="22">
        <v>144</v>
      </c>
      <c r="K9" s="33">
        <v>41538</v>
      </c>
      <c r="L9" s="23">
        <v>21570</v>
      </c>
      <c r="M9" s="34">
        <v>5151</v>
      </c>
      <c r="N9" s="24">
        <f t="shared" ref="N9:N22" si="1">SUM(K9:M9)</f>
        <v>68259</v>
      </c>
      <c r="P9" s="17"/>
      <c r="Q9" s="14"/>
    </row>
    <row r="10" spans="1:17">
      <c r="A10" s="28" t="s">
        <v>15</v>
      </c>
      <c r="B10" s="21">
        <v>316.2</v>
      </c>
      <c r="C10" s="22">
        <v>1264.7</v>
      </c>
      <c r="D10" s="23">
        <v>366273</v>
      </c>
      <c r="E10" s="23">
        <v>189701</v>
      </c>
      <c r="F10" s="24">
        <f t="shared" si="0"/>
        <v>555974</v>
      </c>
      <c r="H10" s="30" t="s">
        <v>15</v>
      </c>
      <c r="I10" s="32">
        <v>200</v>
      </c>
      <c r="J10" s="22">
        <v>800</v>
      </c>
      <c r="K10" s="33">
        <v>231695</v>
      </c>
      <c r="L10" s="23">
        <v>120000</v>
      </c>
      <c r="M10" s="34">
        <v>28654</v>
      </c>
      <c r="N10" s="24">
        <f t="shared" si="1"/>
        <v>380349</v>
      </c>
      <c r="P10" s="17"/>
      <c r="Q10" s="14"/>
    </row>
    <row r="11" spans="1:17">
      <c r="A11" s="28" t="s">
        <v>16</v>
      </c>
      <c r="B11" s="21">
        <v>109.9</v>
      </c>
      <c r="C11" s="22">
        <v>439.5</v>
      </c>
      <c r="D11" s="23">
        <v>124079</v>
      </c>
      <c r="E11" s="23">
        <v>65931</v>
      </c>
      <c r="F11" s="24">
        <f t="shared" si="0"/>
        <v>190010</v>
      </c>
      <c r="H11" s="30" t="s">
        <v>16</v>
      </c>
      <c r="I11" s="32">
        <v>508</v>
      </c>
      <c r="J11" s="22">
        <v>2030</v>
      </c>
      <c r="K11" s="33">
        <v>573137</v>
      </c>
      <c r="L11" s="23">
        <v>304542</v>
      </c>
      <c r="M11" s="34">
        <v>72719</v>
      </c>
      <c r="N11" s="24">
        <f t="shared" si="1"/>
        <v>950398</v>
      </c>
      <c r="P11" s="17"/>
      <c r="Q11" s="14"/>
    </row>
    <row r="12" spans="1:17" ht="24.95" customHeight="1">
      <c r="A12" s="28" t="s">
        <v>17</v>
      </c>
      <c r="B12" s="21">
        <v>494</v>
      </c>
      <c r="C12" s="22">
        <v>1271</v>
      </c>
      <c r="D12" s="23">
        <v>377513</v>
      </c>
      <c r="E12" s="23">
        <v>190649</v>
      </c>
      <c r="F12" s="24">
        <f t="shared" si="0"/>
        <v>568162</v>
      </c>
      <c r="H12" s="30" t="s">
        <v>17</v>
      </c>
      <c r="I12" s="32">
        <v>390</v>
      </c>
      <c r="J12" s="22">
        <v>921</v>
      </c>
      <c r="K12" s="33">
        <v>255529</v>
      </c>
      <c r="L12" s="23">
        <v>124650</v>
      </c>
      <c r="M12" s="34">
        <v>32988</v>
      </c>
      <c r="N12" s="24">
        <f t="shared" si="1"/>
        <v>413167</v>
      </c>
      <c r="P12" s="17"/>
      <c r="Q12" s="14"/>
    </row>
    <row r="13" spans="1:17">
      <c r="A13" s="28" t="s">
        <v>18</v>
      </c>
      <c r="B13" s="58">
        <v>152</v>
      </c>
      <c r="C13" s="38">
        <v>522</v>
      </c>
      <c r="D13" s="40">
        <v>151717</v>
      </c>
      <c r="E13" s="40">
        <v>43868</v>
      </c>
      <c r="F13" s="42">
        <f t="shared" si="0"/>
        <v>195585</v>
      </c>
      <c r="H13" s="30" t="s">
        <v>18</v>
      </c>
      <c r="I13" s="32">
        <v>138</v>
      </c>
      <c r="J13" s="22">
        <v>1008</v>
      </c>
      <c r="K13" s="33">
        <v>215994</v>
      </c>
      <c r="L13" s="23">
        <v>43200</v>
      </c>
      <c r="M13" s="34">
        <v>36104</v>
      </c>
      <c r="N13" s="24">
        <f t="shared" si="1"/>
        <v>295298</v>
      </c>
      <c r="P13" s="17"/>
      <c r="Q13" s="14"/>
    </row>
    <row r="14" spans="1:17">
      <c r="A14" s="28" t="s">
        <v>19</v>
      </c>
      <c r="B14" s="21">
        <v>543</v>
      </c>
      <c r="C14" s="22">
        <v>2810.7</v>
      </c>
      <c r="D14" s="23">
        <v>861819</v>
      </c>
      <c r="E14" s="23">
        <v>421610</v>
      </c>
      <c r="F14" s="24">
        <f t="shared" si="0"/>
        <v>1283429</v>
      </c>
      <c r="H14" s="30" t="s">
        <v>19</v>
      </c>
      <c r="I14" s="43">
        <v>1341</v>
      </c>
      <c r="J14" s="44">
        <v>7561</v>
      </c>
      <c r="K14" s="45">
        <v>2150207</v>
      </c>
      <c r="L14" s="45">
        <v>594150</v>
      </c>
      <c r="M14" s="46">
        <v>163363</v>
      </c>
      <c r="N14" s="47">
        <v>2907720</v>
      </c>
      <c r="P14" s="17"/>
      <c r="Q14" s="14"/>
    </row>
    <row r="15" spans="1:17" ht="24.95" customHeight="1">
      <c r="A15" s="28" t="s">
        <v>20</v>
      </c>
      <c r="B15" s="21">
        <v>0</v>
      </c>
      <c r="C15" s="22">
        <v>0</v>
      </c>
      <c r="D15" s="23">
        <v>0</v>
      </c>
      <c r="E15" s="23">
        <v>0</v>
      </c>
      <c r="F15" s="24">
        <f t="shared" si="0"/>
        <v>0</v>
      </c>
      <c r="H15" s="30" t="s">
        <v>20</v>
      </c>
      <c r="I15" s="32">
        <v>0</v>
      </c>
      <c r="J15" s="22">
        <v>0</v>
      </c>
      <c r="K15" s="33">
        <v>0</v>
      </c>
      <c r="L15" s="23">
        <v>0</v>
      </c>
      <c r="M15" s="34">
        <v>0</v>
      </c>
      <c r="N15" s="24">
        <f t="shared" si="1"/>
        <v>0</v>
      </c>
      <c r="P15" s="17"/>
      <c r="Q15" s="14"/>
    </row>
    <row r="16" spans="1:17">
      <c r="A16" s="28" t="s">
        <v>21</v>
      </c>
      <c r="B16" s="21">
        <v>211</v>
      </c>
      <c r="C16" s="22">
        <v>538.79999999999995</v>
      </c>
      <c r="D16" s="23">
        <v>156343</v>
      </c>
      <c r="E16" s="23">
        <v>80813</v>
      </c>
      <c r="F16" s="24">
        <f t="shared" si="0"/>
        <v>237156</v>
      </c>
      <c r="H16" s="30" t="s">
        <v>21</v>
      </c>
      <c r="I16" s="32">
        <v>0</v>
      </c>
      <c r="J16" s="22">
        <v>0</v>
      </c>
      <c r="K16" s="33">
        <v>0</v>
      </c>
      <c r="L16" s="23">
        <v>0</v>
      </c>
      <c r="M16" s="34">
        <v>0</v>
      </c>
      <c r="N16" s="24">
        <f t="shared" si="1"/>
        <v>0</v>
      </c>
      <c r="P16" s="17"/>
      <c r="Q16" s="14"/>
    </row>
    <row r="17" spans="1:18">
      <c r="A17" s="28" t="s">
        <v>22</v>
      </c>
      <c r="B17" s="21">
        <v>0</v>
      </c>
      <c r="C17" s="22">
        <v>0</v>
      </c>
      <c r="D17" s="23">
        <v>0</v>
      </c>
      <c r="E17" s="23">
        <v>0</v>
      </c>
      <c r="F17" s="24">
        <f t="shared" si="0"/>
        <v>0</v>
      </c>
      <c r="H17" s="30" t="s">
        <v>22</v>
      </c>
      <c r="I17" s="37">
        <v>105</v>
      </c>
      <c r="J17" s="38">
        <v>210</v>
      </c>
      <c r="K17" s="39">
        <v>86385</v>
      </c>
      <c r="L17" s="40">
        <v>10500</v>
      </c>
      <c r="M17" s="41">
        <v>5000</v>
      </c>
      <c r="N17" s="42">
        <f>SUM(K17:M17)</f>
        <v>101885</v>
      </c>
      <c r="P17" s="17"/>
      <c r="Q17" s="14"/>
    </row>
    <row r="18" spans="1:18" ht="24.95" customHeight="1">
      <c r="A18" s="28" t="s">
        <v>23</v>
      </c>
      <c r="B18" s="21">
        <v>23.7</v>
      </c>
      <c r="C18" s="22">
        <v>52.2</v>
      </c>
      <c r="D18" s="23">
        <v>14748</v>
      </c>
      <c r="E18" s="23">
        <v>7825</v>
      </c>
      <c r="F18" s="24">
        <f t="shared" si="0"/>
        <v>22573</v>
      </c>
      <c r="H18" s="30" t="s">
        <v>23</v>
      </c>
      <c r="I18" s="32">
        <v>130</v>
      </c>
      <c r="J18" s="22">
        <v>228</v>
      </c>
      <c r="K18" s="33">
        <v>64456</v>
      </c>
      <c r="L18" s="23">
        <v>34200</v>
      </c>
      <c r="M18" s="34">
        <v>8166</v>
      </c>
      <c r="N18" s="24">
        <f t="shared" si="1"/>
        <v>106822</v>
      </c>
      <c r="P18" s="17"/>
      <c r="Q18" s="14"/>
    </row>
    <row r="19" spans="1:18">
      <c r="A19" s="28" t="s">
        <v>24</v>
      </c>
      <c r="B19" s="21">
        <v>0</v>
      </c>
      <c r="C19" s="22">
        <v>0</v>
      </c>
      <c r="D19" s="23">
        <v>0</v>
      </c>
      <c r="E19" s="23">
        <v>0</v>
      </c>
      <c r="F19" s="24">
        <f t="shared" si="0"/>
        <v>0</v>
      </c>
      <c r="H19" s="30" t="s">
        <v>24</v>
      </c>
      <c r="I19" s="32">
        <v>0</v>
      </c>
      <c r="J19" s="22">
        <v>0</v>
      </c>
      <c r="K19" s="33">
        <v>0</v>
      </c>
      <c r="L19" s="23">
        <v>0</v>
      </c>
      <c r="M19" s="34">
        <v>0</v>
      </c>
      <c r="N19" s="24">
        <f t="shared" si="1"/>
        <v>0</v>
      </c>
      <c r="P19" s="17"/>
      <c r="Q19" s="14"/>
    </row>
    <row r="20" spans="1:18">
      <c r="A20" s="28" t="s">
        <v>25</v>
      </c>
      <c r="B20" s="21">
        <v>27.7</v>
      </c>
      <c r="C20" s="22">
        <v>110.7</v>
      </c>
      <c r="D20" s="23">
        <v>40766</v>
      </c>
      <c r="E20" s="23">
        <v>16599</v>
      </c>
      <c r="F20" s="24">
        <f t="shared" si="0"/>
        <v>57365</v>
      </c>
      <c r="H20" s="30" t="s">
        <v>25</v>
      </c>
      <c r="I20" s="68">
        <v>100</v>
      </c>
      <c r="J20" s="69">
        <v>400</v>
      </c>
      <c r="K20" s="70">
        <v>147359</v>
      </c>
      <c r="L20" s="70">
        <v>60000</v>
      </c>
      <c r="M20" s="71">
        <v>14327</v>
      </c>
      <c r="N20" s="72">
        <v>221686</v>
      </c>
      <c r="P20" s="17"/>
      <c r="Q20" s="14"/>
    </row>
    <row r="21" spans="1:18" ht="24.95" customHeight="1">
      <c r="A21" s="28" t="s">
        <v>26</v>
      </c>
      <c r="B21" s="21">
        <v>557.20000000000005</v>
      </c>
      <c r="C21" s="22">
        <v>1517.6</v>
      </c>
      <c r="D21" s="23">
        <v>444712</v>
      </c>
      <c r="E21" s="23">
        <v>227641</v>
      </c>
      <c r="F21" s="24">
        <f t="shared" si="0"/>
        <v>672353</v>
      </c>
      <c r="H21" s="30" t="s">
        <v>26</v>
      </c>
      <c r="I21" s="32">
        <v>795</v>
      </c>
      <c r="J21" s="22">
        <v>1380</v>
      </c>
      <c r="K21" s="33">
        <v>404388</v>
      </c>
      <c r="L21" s="23">
        <v>207000</v>
      </c>
      <c r="M21" s="34">
        <v>49428</v>
      </c>
      <c r="N21" s="24">
        <f t="shared" si="1"/>
        <v>660816</v>
      </c>
      <c r="P21" s="17"/>
      <c r="Q21" s="14"/>
    </row>
    <row r="22" spans="1:18">
      <c r="A22" s="28" t="s">
        <v>27</v>
      </c>
      <c r="B22" s="21">
        <v>252.9</v>
      </c>
      <c r="C22" s="22">
        <v>1011.7</v>
      </c>
      <c r="D22" s="23">
        <v>381709</v>
      </c>
      <c r="E22" s="23">
        <v>151761</v>
      </c>
      <c r="F22" s="24">
        <f t="shared" si="0"/>
        <v>533470</v>
      </c>
      <c r="H22" s="30" t="s">
        <v>27</v>
      </c>
      <c r="I22" s="37">
        <v>304</v>
      </c>
      <c r="J22" s="38">
        <v>1700</v>
      </c>
      <c r="K22" s="39">
        <v>437373</v>
      </c>
      <c r="L22" s="40">
        <v>41625</v>
      </c>
      <c r="M22" s="41">
        <v>29406</v>
      </c>
      <c r="N22" s="42">
        <f t="shared" si="1"/>
        <v>508404</v>
      </c>
      <c r="P22" s="17"/>
      <c r="Q22" s="8"/>
    </row>
    <row r="23" spans="1:18" ht="24.95" customHeight="1" thickTop="1">
      <c r="A23" s="29" t="s">
        <v>28</v>
      </c>
      <c r="B23" s="25">
        <f>SUM(B7:B22)</f>
        <v>2750.8</v>
      </c>
      <c r="C23" s="26">
        <f>SUM(C7:C22)</f>
        <v>9800</v>
      </c>
      <c r="D23" s="25">
        <f>SUM(D7:D22)</f>
        <v>2996168</v>
      </c>
      <c r="E23" s="25">
        <f>SUM(E7:E22)</f>
        <v>1435564</v>
      </c>
      <c r="F23" s="27">
        <f>SUM(F7:F22)</f>
        <v>4431732</v>
      </c>
      <c r="H23" s="31" t="s">
        <v>28</v>
      </c>
      <c r="I23" s="35">
        <f>SUM(I7:I22)</f>
        <v>4067</v>
      </c>
      <c r="J23" s="26">
        <f t="shared" ref="J23:N23" si="2">SUM(J7:J22)</f>
        <v>16682</v>
      </c>
      <c r="K23" s="35">
        <f t="shared" si="2"/>
        <v>4693503</v>
      </c>
      <c r="L23" s="25">
        <f t="shared" si="2"/>
        <v>1606437</v>
      </c>
      <c r="M23" s="26">
        <f t="shared" si="2"/>
        <v>456051</v>
      </c>
      <c r="N23" s="36">
        <f>SUM(N7:N22)</f>
        <v>6755991</v>
      </c>
      <c r="P23" s="9"/>
      <c r="Q23" s="15"/>
      <c r="R23" s="16"/>
    </row>
    <row r="24" spans="1:18">
      <c r="N24" s="10"/>
    </row>
    <row r="25" spans="1:18" s="9" customFormat="1">
      <c r="B25" s="8"/>
      <c r="C25" s="8"/>
      <c r="D25" s="8"/>
      <c r="E25" s="8"/>
      <c r="F25" s="8"/>
      <c r="H25"/>
    </row>
    <row r="26" spans="1:18" s="9" customFormat="1">
      <c r="D26" s="11"/>
      <c r="F26" s="11"/>
    </row>
    <row r="27" spans="1:18" s="9" customFormat="1"/>
    <row r="28" spans="1:18" s="9" customFormat="1"/>
    <row r="29" spans="1:18" s="9" customFormat="1">
      <c r="K29" s="11"/>
    </row>
    <row r="30" spans="1:18" s="9" customFormat="1">
      <c r="K30" s="12"/>
    </row>
    <row r="31" spans="1:18" s="9" customFormat="1"/>
    <row r="32" spans="1:18" s="9" customFormat="1"/>
    <row r="33" spans="2:6" s="9" customFormat="1">
      <c r="B33" s="8"/>
      <c r="C33" s="8"/>
      <c r="D33" s="11"/>
      <c r="E33" s="11"/>
      <c r="F33" s="11"/>
    </row>
    <row r="34" spans="2:6" s="9" customFormat="1">
      <c r="B34" s="8"/>
      <c r="C34" s="8"/>
      <c r="D34" s="11"/>
      <c r="E34" s="11"/>
      <c r="F34" s="11"/>
    </row>
    <row r="35" spans="2:6" s="9" customFormat="1">
      <c r="B35" s="8"/>
      <c r="C35" s="8"/>
      <c r="D35" s="11"/>
      <c r="E35" s="11"/>
      <c r="F35" s="11"/>
    </row>
    <row r="36" spans="2:6" s="9" customFormat="1">
      <c r="B36" s="8"/>
      <c r="C36" s="8"/>
      <c r="D36" s="11"/>
      <c r="E36" s="11"/>
      <c r="F36" s="11"/>
    </row>
    <row r="37" spans="2:6" s="9" customFormat="1">
      <c r="B37" s="8"/>
      <c r="C37" s="8"/>
      <c r="D37" s="11"/>
      <c r="E37" s="11"/>
      <c r="F37" s="11"/>
    </row>
    <row r="38" spans="2:6" s="9" customFormat="1">
      <c r="B38" s="8"/>
      <c r="C38" s="8"/>
      <c r="D38" s="11"/>
      <c r="E38" s="11"/>
      <c r="F38" s="11"/>
    </row>
    <row r="39" spans="2:6" s="9" customFormat="1">
      <c r="B39" s="8"/>
      <c r="C39" s="8"/>
      <c r="D39" s="11"/>
      <c r="E39" s="11"/>
      <c r="F39" s="11"/>
    </row>
    <row r="40" spans="2:6" s="9" customFormat="1">
      <c r="B40" s="8"/>
      <c r="C40" s="8"/>
      <c r="D40" s="11"/>
      <c r="E40" s="11"/>
      <c r="F40" s="11"/>
    </row>
    <row r="41" spans="2:6" s="9" customFormat="1">
      <c r="B41" s="8"/>
      <c r="C41" s="8"/>
      <c r="D41" s="11"/>
      <c r="E41" s="11"/>
      <c r="F41" s="11"/>
    </row>
    <row r="42" spans="2:6" s="9" customFormat="1">
      <c r="B42" s="8"/>
      <c r="C42" s="8"/>
      <c r="D42" s="11"/>
      <c r="E42" s="11"/>
      <c r="F42" s="11"/>
    </row>
    <row r="43" spans="2:6" s="9" customFormat="1">
      <c r="B43" s="8"/>
      <c r="C43" s="8"/>
      <c r="D43" s="11"/>
      <c r="E43" s="11"/>
      <c r="F43" s="11"/>
    </row>
    <row r="44" spans="2:6" s="9" customFormat="1">
      <c r="B44" s="8"/>
      <c r="C44" s="8"/>
      <c r="D44" s="11"/>
      <c r="E44" s="11"/>
      <c r="F44" s="11"/>
    </row>
    <row r="45" spans="2:6" s="9" customFormat="1">
      <c r="B45" s="8"/>
      <c r="C45" s="8"/>
      <c r="D45" s="11"/>
      <c r="E45" s="11"/>
      <c r="F45" s="11"/>
    </row>
    <row r="46" spans="2:6" s="9" customFormat="1">
      <c r="B46" s="8"/>
      <c r="C46" s="8"/>
      <c r="D46" s="11"/>
      <c r="E46" s="11"/>
      <c r="F46" s="11"/>
    </row>
    <row r="47" spans="2:6" s="9" customFormat="1">
      <c r="B47" s="8"/>
      <c r="C47" s="8"/>
      <c r="D47" s="11"/>
      <c r="E47" s="11"/>
      <c r="F47" s="11"/>
    </row>
    <row r="48" spans="2:6" s="9" customFormat="1">
      <c r="B48" s="8"/>
      <c r="C48" s="8"/>
      <c r="D48" s="11"/>
      <c r="E48" s="11"/>
      <c r="F48" s="11"/>
    </row>
    <row r="49" spans="2:6" s="9" customFormat="1">
      <c r="B49" s="8"/>
      <c r="C49" s="8"/>
      <c r="D49" s="11"/>
      <c r="E49" s="11"/>
      <c r="F49" s="11"/>
    </row>
  </sheetData>
  <mergeCells count="2">
    <mergeCell ref="A5:F5"/>
    <mergeCell ref="H5:N5"/>
  </mergeCells>
  <pageMargins left="0.70866141732283472" right="0.70866141732283472" top="0.74803149606299213" bottom="0.74803149606299213" header="0.31496062992125984" footer="0.31496062992125984"/>
  <pageSetup paperSize="8" scale="97" orientation="landscape" r:id="rId1"/>
  <ignoredErrors>
    <ignoredError sqref="F7:F22 N7 N18:N19 N15:N16 N9:N13 N21:N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DC81-DC50-4527-A8EA-60CD7999ED28}">
  <dimension ref="D2:K7"/>
  <sheetViews>
    <sheetView workbookViewId="0">
      <selection activeCell="I12" sqref="I12"/>
    </sheetView>
  </sheetViews>
  <sheetFormatPr defaultRowHeight="15"/>
  <cols>
    <col min="7" max="7" width="9.7109375" bestFit="1" customWidth="1"/>
    <col min="11" max="11" width="13" bestFit="1" customWidth="1"/>
  </cols>
  <sheetData>
    <row r="2" spans="4:11">
      <c r="E2" s="18"/>
      <c r="F2" s="19"/>
      <c r="G2" s="2"/>
      <c r="H2" s="20"/>
      <c r="I2" s="3"/>
      <c r="J2" s="7"/>
      <c r="K2" s="4"/>
    </row>
    <row r="3" spans="4:11" ht="45.75">
      <c r="E3" s="6" t="s">
        <v>4</v>
      </c>
      <c r="F3" s="1" t="s">
        <v>5</v>
      </c>
      <c r="G3" s="2" t="s">
        <v>6</v>
      </c>
      <c r="H3" s="3" t="s">
        <v>7</v>
      </c>
      <c r="I3" s="3" t="s">
        <v>8</v>
      </c>
      <c r="J3" s="4" t="s">
        <v>9</v>
      </c>
      <c r="K3" s="24"/>
    </row>
    <row r="4" spans="4:11">
      <c r="E4" s="28" t="s">
        <v>18</v>
      </c>
      <c r="F4" s="21">
        <v>86.2</v>
      </c>
      <c r="G4" s="22">
        <v>292.5</v>
      </c>
      <c r="H4" s="23">
        <v>85037</v>
      </c>
      <c r="I4" s="23">
        <v>43868</v>
      </c>
      <c r="J4" s="24">
        <f t="shared" ref="J4" si="0">SUM(H4:I4)</f>
        <v>128905</v>
      </c>
      <c r="K4" s="49"/>
    </row>
    <row r="5" spans="4:11">
      <c r="D5" s="53">
        <v>300.86</v>
      </c>
      <c r="F5" s="51"/>
      <c r="G5" s="48">
        <f>G4/F4</f>
        <v>3.3932714617169371</v>
      </c>
      <c r="H5" s="10"/>
      <c r="I5" s="10"/>
      <c r="J5" s="10"/>
      <c r="K5" s="10"/>
    </row>
    <row r="6" spans="4:11">
      <c r="E6" s="52" t="s">
        <v>29</v>
      </c>
      <c r="F6" s="56">
        <f>G6/G5</f>
        <v>65.305709401709407</v>
      </c>
      <c r="G6" s="52">
        <v>221.6</v>
      </c>
      <c r="H6" s="54">
        <v>66680</v>
      </c>
    </row>
    <row r="7" spans="4:11">
      <c r="E7" s="28" t="s">
        <v>18</v>
      </c>
      <c r="F7" s="57">
        <f>SUM(F4:F6)</f>
        <v>151.5057094017094</v>
      </c>
      <c r="G7" s="50">
        <f>G6+G4</f>
        <v>514.1</v>
      </c>
      <c r="H7" s="10">
        <f>H4+H6</f>
        <v>151717</v>
      </c>
      <c r="I7" s="55"/>
      <c r="J7" s="10">
        <f>J4+H6</f>
        <v>195585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6a458fbaa13c243d3d0155551a199bf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c0899bffc5b55343e9bc3a0992e4e72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LivelinkNodeID xmlns="846980c5-3db8-44b0-935b-312affdd1e17">254704489</MigratedLivelinkNodeID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_dlc_DocId xmlns="76699e94-5373-4908-8786-85f2fbc6030f">MYDOC-952800175-12285</_dlc_DocId>
    <_dlc_DocIdUrl xmlns="76699e94-5373-4908-8786-85f2fbc6030f">
      <Url>https://sfcacuk.sharepoint.com/sites/MyDoc/_layouts/15/DocIdRedir.aspx?ID=MYDOC-952800175-12285</Url>
      <Description>MYDOC-952800175-12285</Description>
    </_dlc_DocIdUrl>
    <_Flow_SignoffStatus xmlns="846980c5-3db8-44b0-935b-312affdd1e17" xsi:nil="true"/>
    <TaxCatchAll xmlns="76699e94-5373-4908-8786-85f2fbc6030f" xsi:nil="true"/>
    <lcf76f155ced4ddcb4097134ff3c332f xmlns="846980c5-3db8-44b0-935b-312affdd1e17">
      <Terms xmlns="http://schemas.microsoft.com/office/infopath/2007/PartnerControls"/>
    </lcf76f155ced4ddcb4097134ff3c332f>
    <SharedWithUsers xmlns="76699e94-5373-4908-8786-85f2fbc6030f">
      <UserInfo>
        <DisplayName>Giulio Romano</DisplayName>
        <AccountId>54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D43F03-0109-47A9-BDD4-78174E9BDBDE}"/>
</file>

<file path=customXml/itemProps2.xml><?xml version="1.0" encoding="utf-8"?>
<ds:datastoreItem xmlns:ds="http://schemas.openxmlformats.org/officeDocument/2006/customXml" ds:itemID="{E4E473E4-C8DF-4D59-A80C-8A1B828B62C9}"/>
</file>

<file path=customXml/itemProps3.xml><?xml version="1.0" encoding="utf-8"?>
<ds:datastoreItem xmlns:ds="http://schemas.openxmlformats.org/officeDocument/2006/customXml" ds:itemID="{D73F22D6-F50E-4BF9-BD9E-E512A79CD04A}"/>
</file>

<file path=customXml/itemProps4.xml><?xml version="1.0" encoding="utf-8"?>
<ds:datastoreItem xmlns:ds="http://schemas.openxmlformats.org/officeDocument/2006/customXml" ds:itemID="{349326DD-062C-4A80-A2E2-27B175249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Revised_NTTF_and_YPG_Allocations_2021-22.xlsx</dc:title>
  <dc:subject/>
  <dc:creator/>
  <cp:keywords/>
  <dc:description/>
  <cp:lastModifiedBy>Alison Malcolm</cp:lastModifiedBy>
  <cp:revision/>
  <dcterms:created xsi:type="dcterms:W3CDTF">2021-06-25T09:17:49Z</dcterms:created>
  <dcterms:modified xsi:type="dcterms:W3CDTF">2022-12-19T14:09:24Z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faef7d07-1834-4663-8211-d26b0d193803</vt:lpwstr>
  </property>
  <property fmtid="{D5CDD505-2E9C-101B-9397-08002B2CF9AE}" pid="5" name="MediaServiceImageTags">
    <vt:lpwstr/>
  </property>
</Properties>
</file>