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20" yWindow="50" windowWidth="19420" windowHeight="11020" firstSheet="1" activeTab="1"/>
  </bookViews>
  <sheets>
    <sheet name="Annex A FWDF allocations £10m" sheetId="1" r:id="rId1"/>
    <sheet name="FWDF21-22(Yr5) Levy allocations" sheetId="2" r:id="rId2"/>
  </sheets>
  <definedNames>
    <definedName name="_xlnm.Print_Area" localSheetId="0">'Annex A FWDF allocations £10m'!$A$1:$K$37</definedName>
    <definedName name="_xlnm.Print_Area" localSheetId="1">'FWDF21-22(Yr5) Levy allocations'!$A$1:$I$38</definedName>
  </definedNames>
  <calcPr calcId="145621"/>
</workbook>
</file>

<file path=xl/calcChain.xml><?xml version="1.0" encoding="utf-8"?>
<calcChain xmlns="http://schemas.openxmlformats.org/spreadsheetml/2006/main">
  <c r="D23" i="1" l="1"/>
  <c r="D22" i="1"/>
  <c r="D19" i="1"/>
  <c r="D17" i="1"/>
  <c r="D16" i="1"/>
  <c r="D15" i="1"/>
  <c r="D13" i="1"/>
  <c r="D12" i="1"/>
  <c r="D11" i="1"/>
  <c r="D9" i="1"/>
  <c r="H24" i="1"/>
  <c r="E24" i="1"/>
  <c r="F12" i="1" l="1"/>
  <c r="G12" i="1" s="1"/>
  <c r="F16" i="1"/>
  <c r="G16" i="1" s="1"/>
  <c r="F23" i="1"/>
  <c r="G23" i="1" s="1"/>
  <c r="F9" i="1"/>
  <c r="G9" i="1" s="1"/>
  <c r="F13" i="1"/>
  <c r="G13" i="1" s="1"/>
  <c r="F17" i="1"/>
  <c r="G17" i="1" s="1"/>
  <c r="F8" i="1"/>
  <c r="F10" i="1"/>
  <c r="G10" i="1" s="1"/>
  <c r="F14" i="1"/>
  <c r="G14" i="1" s="1"/>
  <c r="F19" i="1"/>
  <c r="G19" i="1" s="1"/>
  <c r="F11" i="1"/>
  <c r="G11" i="1" s="1"/>
  <c r="F15" i="1"/>
  <c r="G15" i="1" s="1"/>
  <c r="F22" i="1"/>
  <c r="G22" i="1" s="1"/>
  <c r="G8" i="1" l="1"/>
  <c r="F24" i="1"/>
</calcChain>
</file>

<file path=xl/comments1.xml><?xml version="1.0" encoding="utf-8"?>
<comments xmlns="http://schemas.openxmlformats.org/spreadsheetml/2006/main">
  <authors>
    <author>Gavin Bruce</author>
  </authors>
  <commentList>
    <comment ref="E30" authorId="0">
      <text>
        <r>
          <rPr>
            <b/>
            <sz val="9"/>
            <color indexed="81"/>
            <rFont val="Tahoma"/>
            <charset val="1"/>
          </rPr>
          <t>Gavin Bruce:</t>
        </r>
        <r>
          <rPr>
            <sz val="9"/>
            <color indexed="81"/>
            <rFont val="Tahoma"/>
            <charset val="1"/>
          </rPr>
          <t xml:space="preserve">
To be updated.</t>
        </r>
      </text>
    </comment>
  </commentList>
</comments>
</file>

<file path=xl/sharedStrings.xml><?xml version="1.0" encoding="utf-8"?>
<sst xmlns="http://schemas.openxmlformats.org/spreadsheetml/2006/main" count="133" uniqueCount="66">
  <si>
    <t>College Region</t>
  </si>
  <si>
    <t>All</t>
  </si>
  <si>
    <t>-</t>
  </si>
  <si>
    <t>SRUC</t>
  </si>
  <si>
    <t>Scotland</t>
  </si>
  <si>
    <t>Sources:</t>
  </si>
  <si>
    <t xml:space="preserve">Notes: </t>
  </si>
  <si>
    <t>Annex A</t>
  </si>
  <si>
    <t>Flexible Workforce Development Fund</t>
  </si>
  <si>
    <t>Borders College</t>
  </si>
  <si>
    <t>Dumfries &amp; Galloway College</t>
  </si>
  <si>
    <t>West Lothian College</t>
  </si>
  <si>
    <t>Dundee &amp; Angus College</t>
  </si>
  <si>
    <t>Ayrshire College</t>
  </si>
  <si>
    <t>Forth Valley College</t>
  </si>
  <si>
    <t>Fife College</t>
  </si>
  <si>
    <t>North East Scotland College</t>
  </si>
  <si>
    <t>Edinburgh College</t>
  </si>
  <si>
    <t>Highlands &amp; Islands Region</t>
  </si>
  <si>
    <t>Glasgow Region</t>
  </si>
  <si>
    <t>Lanarkshire Region</t>
  </si>
  <si>
    <t>West College Scotland</t>
  </si>
  <si>
    <t>Percentage of employment
by Levy payers
by region
- based on employment</t>
  </si>
  <si>
    <t>(%)</t>
  </si>
  <si>
    <t>(£)</t>
  </si>
  <si>
    <t>(Employees)</t>
  </si>
  <si>
    <t>1. Estimating the number of businesses with a pay bill in excess of £3m, based on the number of employees a business would have to have for a pay bill of at least £3m.</t>
  </si>
  <si>
    <t>Scotland
only</t>
  </si>
  <si>
    <t>Cross
border</t>
  </si>
  <si>
    <t>New battle Abbey College</t>
  </si>
  <si>
    <t xml:space="preserve">Note that this is the playbill/employees of the business UK-wide.  </t>
  </si>
  <si>
    <t>Business Counts and Employment - Inter-Departmental Business Register, as at March 2018 - includes all sectors: private, public and non-profit.</t>
  </si>
  <si>
    <r>
      <t xml:space="preserve">2. Each enterprise is counted once </t>
    </r>
    <r>
      <rPr>
        <i/>
        <sz val="10"/>
        <rFont val="Calibri"/>
        <family val="2"/>
        <scheme val="minor"/>
      </rPr>
      <t>in each</t>
    </r>
    <r>
      <rPr>
        <sz val="10"/>
        <rFont val="Calibri"/>
        <family val="2"/>
        <scheme val="minor"/>
      </rPr>
      <t xml:space="preserve"> region it operates in.  The sum of the region enterprises does </t>
    </r>
    <r>
      <rPr>
        <i/>
        <sz val="10"/>
        <rFont val="Calibri"/>
        <family val="2"/>
        <scheme val="minor"/>
      </rPr>
      <t>not</t>
    </r>
    <r>
      <rPr>
        <sz val="10"/>
        <rFont val="Calibri"/>
        <family val="2"/>
        <scheme val="minor"/>
      </rPr>
      <t xml:space="preserve"> equal the overall Scotland total because each enterprise is only counted once in the Scotland total.</t>
    </r>
  </si>
  <si>
    <t>Sabhal Mòr Ostaig</t>
  </si>
  <si>
    <t>* Figures rounded to the nearest five - total may not equal sum of parts due to rounding.</t>
  </si>
  <si>
    <t>** Figures rounded to the nearest ten - total may not equal sum of parts due to rounding.</t>
  </si>
  <si>
    <t>*** Figures rounded to the nearest thousand (£).</t>
  </si>
  <si>
    <r>
      <t>Estimated number of Levy-affected
businesses operating in Scotland</t>
    </r>
    <r>
      <rPr>
        <i/>
        <sz val="8"/>
        <color theme="1"/>
        <rFont val="Calibri"/>
        <family val="2"/>
        <scheme val="minor"/>
      </rPr>
      <t>*</t>
    </r>
  </si>
  <si>
    <r>
      <t>Employment</t>
    </r>
    <r>
      <rPr>
        <i/>
        <sz val="8"/>
        <color theme="1"/>
        <rFont val="Calibri"/>
        <family val="2"/>
        <scheme val="minor"/>
      </rPr>
      <t>**</t>
    </r>
  </si>
  <si>
    <r>
      <t xml:space="preserve">Funding share
based on % of
employment </t>
    </r>
    <r>
      <rPr>
        <i/>
        <sz val="8"/>
        <rFont val="Calibri"/>
        <family val="2"/>
        <scheme val="minor"/>
      </rPr>
      <t>***</t>
    </r>
  </si>
  <si>
    <t>Each enterprise's employment is assigned to the regions they operate in, therefore the sum of these columns do correspond to the Scotland total.</t>
  </si>
  <si>
    <t>SFC allocations 2020-21</t>
  </si>
  <si>
    <t>SFC regional
allocations of
FWDF 2020-21</t>
  </si>
  <si>
    <t>3. SFC 2020-21 regional allocations based on local authority to college regional mapping (excluding student flow), adjusted to reflect the uptake of funding.</t>
  </si>
  <si>
    <t>Percentage of
Levy-payer jobs
by college region</t>
  </si>
  <si>
    <t xml:space="preserve">1. Estimating the number of businesses with a pay bill in excess of £3m, based on the number of employees a business would have to have for a pay bill </t>
  </si>
  <si>
    <t xml:space="preserve">of at least £3m.  Note that this is the paybill/employees of the business UK-wide.  </t>
  </si>
  <si>
    <t>Note that only enterprises are double-counted in this table - each enterprise's employment is assigned to the regions they operate in therefore the sum of these columns do correspond to the Scotland total.</t>
  </si>
  <si>
    <t>3. Figures are rounded to the nearest five - total may not equal sum of parts due to rounding.</t>
  </si>
  <si>
    <t>4. Figures are rounded to the nearest ten - total may not equal sum of parts due to rounding.</t>
  </si>
  <si>
    <t>Newbattle Abbey College</t>
  </si>
  <si>
    <r>
      <t>Estimated number of Levy affected businesses operating in Scotland</t>
    </r>
    <r>
      <rPr>
        <vertAlign val="superscript"/>
        <sz val="13"/>
        <color indexed="8"/>
        <rFont val="Calibri"/>
        <family val="2"/>
        <scheme val="minor"/>
      </rPr>
      <t>2,3</t>
    </r>
  </si>
  <si>
    <r>
      <t>Levy-payer jobs</t>
    </r>
    <r>
      <rPr>
        <vertAlign val="superscript"/>
        <sz val="13"/>
        <color theme="1"/>
        <rFont val="Calibri"/>
        <family val="2"/>
        <scheme val="minor"/>
      </rPr>
      <t xml:space="preserve">4
</t>
    </r>
    <r>
      <rPr>
        <sz val="13"/>
        <color theme="1"/>
        <rFont val="Calibri"/>
        <family val="2"/>
        <scheme val="minor"/>
      </rPr>
      <t>by college region</t>
    </r>
  </si>
  <si>
    <r>
      <t xml:space="preserve">2. Each enterprise is counted once in each region it operates in.  The sum of the region enterprises does </t>
    </r>
    <r>
      <rPr>
        <u/>
        <sz val="10"/>
        <rFont val="Calibri"/>
        <family val="2"/>
        <scheme val="minor"/>
      </rPr>
      <t>not</t>
    </r>
    <r>
      <rPr>
        <sz val="10"/>
        <rFont val="Calibri"/>
        <family val="2"/>
        <scheme val="minor"/>
      </rPr>
      <t xml:space="preserve"> equal the overall Scotland total because each enterprise is only counted once in the Scotland total.</t>
    </r>
  </si>
  <si>
    <t>Employees</t>
  </si>
  <si>
    <t>%</t>
  </si>
  <si>
    <t>£</t>
  </si>
  <si>
    <t>Breakdown of college funding allocations for Levy-paying employers</t>
  </si>
  <si>
    <t>Business Counts and Employment - Inter-Departmental Business Register, as at March 2019 - includes all sectors: private, public and non-profit.</t>
  </si>
  <si>
    <t>Flexible Workforce Development Fund for AY 2021-22 (Levy-payers)</t>
  </si>
  <si>
    <t>Distribution of £3m
funding based on
% of employment</t>
  </si>
  <si>
    <r>
      <t xml:space="preserve">Distribution of £10m
funding based on
% of employment
</t>
    </r>
    <r>
      <rPr>
        <sz val="12"/>
        <rFont val="Calibri"/>
        <family val="2"/>
        <scheme val="minor"/>
      </rPr>
      <t>- adjusted to reflect uptake</t>
    </r>
    <r>
      <rPr>
        <vertAlign val="superscript"/>
        <sz val="13"/>
        <rFont val="Calibri"/>
        <family val="2"/>
        <scheme val="minor"/>
      </rPr>
      <t>5</t>
    </r>
  </si>
  <si>
    <r>
      <t>FWDF allocations
for Levy-payers
AY 2021-22</t>
    </r>
    <r>
      <rPr>
        <vertAlign val="superscript"/>
        <sz val="13"/>
        <rFont val="Calibri"/>
        <family val="2"/>
        <scheme val="minor"/>
      </rPr>
      <t>6</t>
    </r>
  </si>
  <si>
    <t>5. Distribution based on AY 2020-21 (Year 4) and AY 2019-20 (Year 3) allocations of £10m.  The AY 2019-20 allocations were adjusted to reflect uptake and the redistribution of some funding in AY 2018-19 (Year 2)</t>
  </si>
  <si>
    <t>- those adjustments carried through into the AY 2020-21 allocations.</t>
  </si>
  <si>
    <t>6. Total £13m allocation has been reduced by £120,000 (0.9%) for SFC programme management, monitoring and reporting purposes.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</si>
</sst>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£&quot;#,##0"/>
    <numFmt numFmtId="165" formatCode="&quot;£&quot;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0"/>
      <color indexed="12"/>
      <name val="MS Sans Serif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  <font>
      <sz val="10"/>
      <name val="Arial"/>
    </font>
    <font>
      <sz val="10"/>
      <name val="MS Sans Serif"/>
    </font>
    <font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vertAlign val="superscript"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vertAlign val="superscript"/>
      <sz val="13"/>
      <color indexed="8"/>
      <name val="Calibri"/>
      <family val="2"/>
      <scheme val="minor"/>
    </font>
    <font>
      <u/>
      <sz val="10"/>
      <name val="Calibri"/>
      <family val="2"/>
      <scheme val="minor"/>
    </font>
    <font>
      <vertAlign val="superscript"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9" fontId="2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27" fillId="0" borderId="0"/>
  </cellStyleXfs>
  <cellXfs count="123">
    <xf numFmtId="0" fontId="0" fillId="0" borderId="0" xfId="0"/>
    <xf numFmtId="0" fontId="3" fillId="0" borderId="0" xfId="2" applyFont="1" applyFill="1"/>
    <xf numFmtId="0" fontId="0" fillId="0" borderId="0" xfId="0" applyFont="1"/>
    <xf numFmtId="0" fontId="4" fillId="0" borderId="0" xfId="2" applyFont="1"/>
    <xf numFmtId="0" fontId="7" fillId="0" borderId="0" xfId="0" applyFont="1"/>
    <xf numFmtId="0" fontId="8" fillId="0" borderId="6" xfId="2" applyFont="1" applyBorder="1"/>
    <xf numFmtId="3" fontId="8" fillId="0" borderId="7" xfId="2" applyNumberFormat="1" applyFont="1" applyBorder="1" applyAlignment="1">
      <alignment horizontal="right"/>
    </xf>
    <xf numFmtId="3" fontId="8" fillId="0" borderId="0" xfId="2" applyNumberFormat="1" applyFont="1" applyBorder="1" applyAlignment="1">
      <alignment horizontal="right"/>
    </xf>
    <xf numFmtId="3" fontId="8" fillId="0" borderId="8" xfId="2" applyNumberFormat="1" applyFont="1" applyBorder="1" applyAlignment="1">
      <alignment horizontal="right"/>
    </xf>
    <xf numFmtId="10" fontId="8" fillId="0" borderId="9" xfId="3" applyNumberFormat="1" applyFont="1" applyFill="1" applyBorder="1" applyAlignment="1">
      <alignment horizontal="right"/>
    </xf>
    <xf numFmtId="165" fontId="7" fillId="0" borderId="0" xfId="0" applyNumberFormat="1" applyFont="1"/>
    <xf numFmtId="43" fontId="7" fillId="0" borderId="0" xfId="1" applyFont="1"/>
    <xf numFmtId="0" fontId="8" fillId="0" borderId="6" xfId="2" applyFont="1" applyFill="1" applyBorder="1"/>
    <xf numFmtId="0" fontId="8" fillId="0" borderId="6" xfId="2" applyFont="1" applyBorder="1" applyAlignment="1">
      <alignment horizontal="left" wrapText="1"/>
    </xf>
    <xf numFmtId="43" fontId="7" fillId="0" borderId="0" xfId="0" applyNumberFormat="1" applyFont="1"/>
    <xf numFmtId="0" fontId="8" fillId="0" borderId="1" xfId="2" applyFont="1" applyFill="1" applyBorder="1"/>
    <xf numFmtId="3" fontId="8" fillId="0" borderId="2" xfId="2" applyNumberFormat="1" applyFont="1" applyBorder="1" applyAlignment="1">
      <alignment horizontal="right"/>
    </xf>
    <xf numFmtId="3" fontId="8" fillId="0" borderId="3" xfId="2" applyNumberFormat="1" applyFont="1" applyBorder="1" applyAlignment="1">
      <alignment horizontal="right"/>
    </xf>
    <xf numFmtId="3" fontId="8" fillId="0" borderId="4" xfId="2" applyNumberFormat="1" applyFont="1" applyBorder="1" applyAlignment="1">
      <alignment horizontal="right"/>
    </xf>
    <xf numFmtId="10" fontId="8" fillId="0" borderId="5" xfId="3" applyNumberFormat="1" applyFont="1" applyFill="1" applyBorder="1" applyAlignment="1">
      <alignment horizontal="right"/>
    </xf>
    <xf numFmtId="3" fontId="8" fillId="2" borderId="11" xfId="2" applyNumberFormat="1" applyFont="1" applyFill="1" applyBorder="1" applyAlignment="1">
      <alignment horizontal="right"/>
    </xf>
    <xf numFmtId="3" fontId="8" fillId="2" borderId="12" xfId="2" applyNumberFormat="1" applyFont="1" applyFill="1" applyBorder="1" applyAlignment="1">
      <alignment horizontal="right"/>
    </xf>
    <xf numFmtId="3" fontId="8" fillId="2" borderId="13" xfId="2" applyNumberFormat="1" applyFont="1" applyFill="1" applyBorder="1" applyAlignment="1">
      <alignment horizontal="right"/>
    </xf>
    <xf numFmtId="10" fontId="8" fillId="0" borderId="14" xfId="3" applyNumberFormat="1" applyFont="1" applyFill="1" applyBorder="1" applyAlignment="1">
      <alignment horizontal="right"/>
    </xf>
    <xf numFmtId="0" fontId="9" fillId="0" borderId="0" xfId="0" applyFont="1"/>
    <xf numFmtId="0" fontId="6" fillId="2" borderId="10" xfId="2" applyFont="1" applyFill="1" applyBorder="1" applyAlignment="1">
      <alignment horizontal="left" wrapText="1"/>
    </xf>
    <xf numFmtId="0" fontId="5" fillId="0" borderId="0" xfId="2" applyFont="1" applyFill="1" applyBorder="1"/>
    <xf numFmtId="0" fontId="11" fillId="0" borderId="0" xfId="0" applyFont="1"/>
    <xf numFmtId="0" fontId="4" fillId="0" borderId="0" xfId="2" applyFont="1" applyFill="1" applyBorder="1"/>
    <xf numFmtId="0" fontId="4" fillId="0" borderId="0" xfId="2" applyFont="1" applyFill="1"/>
    <xf numFmtId="0" fontId="5" fillId="0" borderId="0" xfId="2" applyFont="1" applyFill="1"/>
    <xf numFmtId="0" fontId="4" fillId="0" borderId="0" xfId="2" applyFont="1" applyFill="1" applyBorder="1" applyAlignment="1"/>
    <xf numFmtId="164" fontId="6" fillId="0" borderId="21" xfId="2" applyNumberFormat="1" applyFont="1" applyBorder="1"/>
    <xf numFmtId="0" fontId="12" fillId="2" borderId="5" xfId="2" applyFont="1" applyFill="1" applyBorder="1" applyAlignment="1">
      <alignment horizontal="center" vertical="center" wrapText="1"/>
    </xf>
    <xf numFmtId="164" fontId="8" fillId="0" borderId="9" xfId="4" applyNumberFormat="1" applyFont="1" applyBorder="1"/>
    <xf numFmtId="0" fontId="6" fillId="0" borderId="22" xfId="2" applyFont="1" applyBorder="1" applyAlignment="1">
      <alignment horizontal="center" vertical="center" wrapText="1"/>
    </xf>
    <xf numFmtId="164" fontId="8" fillId="0" borderId="5" xfId="4" applyNumberFormat="1" applyFont="1" applyBorder="1"/>
    <xf numFmtId="164" fontId="6" fillId="0" borderId="23" xfId="2" applyNumberFormat="1" applyFont="1" applyBorder="1"/>
    <xf numFmtId="164" fontId="8" fillId="0" borderId="14" xfId="4" applyNumberFormat="1" applyFont="1" applyBorder="1"/>
    <xf numFmtId="164" fontId="6" fillId="0" borderId="25" xfId="2" applyNumberFormat="1" applyFont="1" applyBorder="1"/>
    <xf numFmtId="164" fontId="6" fillId="0" borderId="25" xfId="3" applyNumberFormat="1" applyFont="1" applyFill="1" applyBorder="1" applyAlignment="1">
      <alignment horizontal="right"/>
    </xf>
    <xf numFmtId="0" fontId="4" fillId="0" borderId="0" xfId="2" applyFont="1" applyFill="1" applyAlignment="1"/>
    <xf numFmtId="0" fontId="11" fillId="0" borderId="0" xfId="0" applyFont="1" applyFill="1"/>
    <xf numFmtId="0" fontId="10" fillId="0" borderId="5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10" fontId="8" fillId="0" borderId="9" xfId="3" quotePrefix="1" applyNumberFormat="1" applyFont="1" applyFill="1" applyBorder="1" applyAlignment="1">
      <alignment horizontal="right"/>
    </xf>
    <xf numFmtId="164" fontId="7" fillId="0" borderId="0" xfId="0" applyNumberFormat="1" applyFont="1"/>
    <xf numFmtId="0" fontId="7" fillId="0" borderId="0" xfId="0" applyFont="1" applyFill="1"/>
    <xf numFmtId="164" fontId="7" fillId="0" borderId="0" xfId="0" applyNumberFormat="1" applyFont="1" applyFill="1"/>
    <xf numFmtId="0" fontId="16" fillId="0" borderId="0" xfId="2" applyFont="1"/>
    <xf numFmtId="164" fontId="8" fillId="0" borderId="9" xfId="4" quotePrefix="1" applyNumberFormat="1" applyFont="1" applyBorder="1" applyAlignment="1">
      <alignment horizontal="right"/>
    </xf>
    <xf numFmtId="0" fontId="14" fillId="0" borderId="0" xfId="0" applyFont="1"/>
    <xf numFmtId="0" fontId="17" fillId="0" borderId="0" xfId="0" applyFont="1"/>
    <xf numFmtId="0" fontId="18" fillId="0" borderId="0" xfId="0" applyFont="1"/>
    <xf numFmtId="3" fontId="18" fillId="0" borderId="0" xfId="0" applyNumberFormat="1" applyFont="1"/>
    <xf numFmtId="164" fontId="18" fillId="0" borderId="0" xfId="0" applyNumberFormat="1" applyFont="1"/>
    <xf numFmtId="0" fontId="10" fillId="0" borderId="4" xfId="2" applyFont="1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3" fontId="8" fillId="0" borderId="0" xfId="2" applyNumberFormat="1" applyFont="1"/>
    <xf numFmtId="0" fontId="4" fillId="0" borderId="0" xfId="7" applyFont="1"/>
    <xf numFmtId="1" fontId="4" fillId="0" borderId="0" xfId="7" applyNumberFormat="1" applyFont="1"/>
    <xf numFmtId="0" fontId="11" fillId="0" borderId="0" xfId="7" applyFont="1"/>
    <xf numFmtId="0" fontId="28" fillId="0" borderId="0" xfId="7" applyFont="1" applyFill="1"/>
    <xf numFmtId="0" fontId="29" fillId="0" borderId="0" xfId="6" applyFont="1" applyAlignment="1"/>
    <xf numFmtId="0" fontId="4" fillId="0" borderId="0" xfId="19" applyFont="1" applyAlignment="1"/>
    <xf numFmtId="0" fontId="30" fillId="0" borderId="0" xfId="0" applyFont="1"/>
    <xf numFmtId="0" fontId="31" fillId="0" borderId="0" xfId="2" applyFont="1"/>
    <xf numFmtId="3" fontId="32" fillId="0" borderId="0" xfId="2" applyNumberFormat="1" applyFont="1" applyBorder="1" applyAlignment="1">
      <alignment horizontal="right"/>
    </xf>
    <xf numFmtId="3" fontId="32" fillId="0" borderId="8" xfId="2" applyNumberFormat="1" applyFont="1" applyBorder="1" applyAlignment="1">
      <alignment horizontal="right"/>
    </xf>
    <xf numFmtId="3" fontId="32" fillId="0" borderId="26" xfId="7" applyNumberFormat="1" applyFont="1" applyBorder="1" applyAlignment="1">
      <alignment horizontal="right"/>
    </xf>
    <xf numFmtId="164" fontId="32" fillId="0" borderId="26" xfId="4" applyNumberFormat="1" applyFont="1" applyBorder="1"/>
    <xf numFmtId="3" fontId="32" fillId="0" borderId="9" xfId="7" applyNumberFormat="1" applyFont="1" applyBorder="1" applyAlignment="1">
      <alignment horizontal="right"/>
    </xf>
    <xf numFmtId="164" fontId="32" fillId="0" borderId="9" xfId="4" applyNumberFormat="1" applyFont="1" applyBorder="1"/>
    <xf numFmtId="3" fontId="32" fillId="0" borderId="9" xfId="2" applyNumberFormat="1" applyFont="1" applyBorder="1" applyAlignment="1">
      <alignment horizontal="right"/>
    </xf>
    <xf numFmtId="164" fontId="32" fillId="0" borderId="9" xfId="3" applyNumberFormat="1" applyFont="1" applyFill="1" applyBorder="1" applyAlignment="1">
      <alignment horizontal="right"/>
    </xf>
    <xf numFmtId="3" fontId="32" fillId="0" borderId="3" xfId="2" applyNumberFormat="1" applyFont="1" applyBorder="1" applyAlignment="1">
      <alignment horizontal="right"/>
    </xf>
    <xf numFmtId="3" fontId="32" fillId="0" borderId="4" xfId="2" applyNumberFormat="1" applyFont="1" applyBorder="1" applyAlignment="1">
      <alignment horizontal="right"/>
    </xf>
    <xf numFmtId="3" fontId="32" fillId="0" borderId="5" xfId="7" applyNumberFormat="1" applyFont="1" applyBorder="1" applyAlignment="1">
      <alignment horizontal="right"/>
    </xf>
    <xf numFmtId="164" fontId="32" fillId="0" borderId="5" xfId="4" applyNumberFormat="1" applyFont="1" applyBorder="1"/>
    <xf numFmtId="3" fontId="32" fillId="2" borderId="12" xfId="2" applyNumberFormat="1" applyFont="1" applyFill="1" applyBorder="1" applyAlignment="1">
      <alignment horizontal="right"/>
    </xf>
    <xf numFmtId="3" fontId="32" fillId="2" borderId="13" xfId="2" applyNumberFormat="1" applyFont="1" applyFill="1" applyBorder="1" applyAlignment="1">
      <alignment horizontal="right"/>
    </xf>
    <xf numFmtId="164" fontId="32" fillId="0" borderId="13" xfId="4" applyNumberFormat="1" applyFont="1" applyBorder="1"/>
    <xf numFmtId="0" fontId="9" fillId="0" borderId="0" xfId="0" applyFont="1" applyAlignment="1">
      <alignment horizontal="right"/>
    </xf>
    <xf numFmtId="164" fontId="36" fillId="0" borderId="28" xfId="0" applyNumberFormat="1" applyFont="1" applyFill="1" applyBorder="1"/>
    <xf numFmtId="164" fontId="36" fillId="0" borderId="29" xfId="0" applyNumberFormat="1" applyFont="1" applyFill="1" applyBorder="1"/>
    <xf numFmtId="164" fontId="36" fillId="0" borderId="29" xfId="0" applyNumberFormat="1" applyFont="1" applyFill="1" applyBorder="1" applyAlignment="1">
      <alignment horizontal="right"/>
    </xf>
    <xf numFmtId="164" fontId="36" fillId="0" borderId="29" xfId="0" quotePrefix="1" applyNumberFormat="1" applyFont="1" applyFill="1" applyBorder="1" applyAlignment="1">
      <alignment horizontal="right"/>
    </xf>
    <xf numFmtId="164" fontId="36" fillId="0" borderId="21" xfId="0" applyNumberFormat="1" applyFont="1" applyFill="1" applyBorder="1"/>
    <xf numFmtId="164" fontId="35" fillId="0" borderId="23" xfId="2" applyNumberFormat="1" applyFont="1" applyFill="1" applyBorder="1"/>
    <xf numFmtId="164" fontId="32" fillId="0" borderId="9" xfId="4" applyNumberFormat="1" applyFont="1" applyBorder="1" applyAlignment="1">
      <alignment horizontal="right"/>
    </xf>
    <xf numFmtId="0" fontId="33" fillId="2" borderId="17" xfId="2" applyFont="1" applyFill="1" applyBorder="1" applyAlignment="1">
      <alignment horizontal="center" vertical="top" wrapText="1"/>
    </xf>
    <xf numFmtId="0" fontId="32" fillId="0" borderId="20" xfId="2" applyFont="1" applyFill="1" applyBorder="1" applyAlignment="1">
      <alignment horizontal="center" vertical="top" wrapText="1"/>
    </xf>
    <xf numFmtId="0" fontId="35" fillId="0" borderId="22" xfId="2" applyFont="1" applyFill="1" applyBorder="1" applyAlignment="1">
      <alignment horizontal="center" vertical="top" wrapText="1"/>
    </xf>
    <xf numFmtId="0" fontId="4" fillId="0" borderId="0" xfId="7" applyFont="1" applyFill="1" applyBorder="1" applyAlignment="1">
      <alignment horizontal="left"/>
    </xf>
    <xf numFmtId="0" fontId="4" fillId="0" borderId="0" xfId="7" applyFont="1" applyFill="1" applyAlignment="1">
      <alignment horizontal="left"/>
    </xf>
    <xf numFmtId="0" fontId="4" fillId="0" borderId="0" xfId="7" quotePrefix="1" applyFont="1" applyFill="1" applyAlignment="1">
      <alignment horizontal="left"/>
    </xf>
    <xf numFmtId="164" fontId="32" fillId="0" borderId="8" xfId="2" applyNumberFormat="1" applyFont="1" applyBorder="1"/>
    <xf numFmtId="164" fontId="32" fillId="0" borderId="8" xfId="3" applyNumberFormat="1" applyFont="1" applyFill="1" applyBorder="1" applyAlignment="1">
      <alignment horizontal="right"/>
    </xf>
    <xf numFmtId="164" fontId="32" fillId="0" borderId="4" xfId="2" applyNumberFormat="1" applyFont="1" applyBorder="1"/>
    <xf numFmtId="0" fontId="32" fillId="0" borderId="30" xfId="2" applyFont="1" applyFill="1" applyBorder="1" applyAlignment="1">
      <alignment horizontal="center" vertical="top" wrapText="1"/>
    </xf>
    <xf numFmtId="0" fontId="10" fillId="0" borderId="21" xfId="2" applyFont="1" applyFill="1" applyBorder="1" applyAlignment="1">
      <alignment horizontal="center" vertical="center" wrapText="1"/>
    </xf>
    <xf numFmtId="10" fontId="32" fillId="0" borderId="29" xfId="3" applyNumberFormat="1" applyFont="1" applyFill="1" applyBorder="1" applyAlignment="1">
      <alignment horizontal="right"/>
    </xf>
    <xf numFmtId="3" fontId="32" fillId="0" borderId="29" xfId="2" applyNumberFormat="1" applyFont="1" applyBorder="1" applyAlignment="1">
      <alignment horizontal="right"/>
    </xf>
    <xf numFmtId="10" fontId="32" fillId="0" borderId="21" xfId="3" applyNumberFormat="1" applyFont="1" applyFill="1" applyBorder="1" applyAlignment="1">
      <alignment horizontal="right"/>
    </xf>
    <xf numFmtId="10" fontId="32" fillId="0" borderId="31" xfId="3" applyNumberFormat="1" applyFont="1" applyFill="1" applyBorder="1" applyAlignment="1">
      <alignment horizontal="right"/>
    </xf>
    <xf numFmtId="0" fontId="32" fillId="0" borderId="32" xfId="2" applyFont="1" applyBorder="1" applyAlignment="1">
      <alignment horizontal="left" wrapText="1"/>
    </xf>
    <xf numFmtId="0" fontId="32" fillId="0" borderId="32" xfId="2" applyFont="1" applyBorder="1"/>
    <xf numFmtId="0" fontId="32" fillId="0" borderId="32" xfId="2" applyFont="1" applyFill="1" applyBorder="1"/>
    <xf numFmtId="0" fontId="32" fillId="0" borderId="16" xfId="2" applyFont="1" applyFill="1" applyBorder="1"/>
    <xf numFmtId="0" fontId="35" fillId="2" borderId="33" xfId="2" applyFont="1" applyFill="1" applyBorder="1" applyAlignment="1">
      <alignment horizontal="left" wrapText="1"/>
    </xf>
    <xf numFmtId="0" fontId="8" fillId="0" borderId="15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7" fillId="2" borderId="18" xfId="2" applyFont="1" applyFill="1" applyBorder="1" applyAlignment="1">
      <alignment horizontal="center" vertical="center" wrapText="1"/>
    </xf>
    <xf numFmtId="0" fontId="7" fillId="2" borderId="19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 wrapText="1"/>
    </xf>
    <xf numFmtId="0" fontId="32" fillId="0" borderId="16" xfId="2" applyFont="1" applyBorder="1" applyAlignment="1">
      <alignment horizontal="center" vertical="center" wrapText="1"/>
    </xf>
    <xf numFmtId="0" fontId="33" fillId="2" borderId="19" xfId="7" applyFont="1" applyFill="1" applyBorder="1" applyAlignment="1">
      <alignment horizontal="center" vertical="top" wrapText="1"/>
    </xf>
  </cellXfs>
  <cellStyles count="24">
    <cellStyle name="Comma" xfId="1" builtinId="3"/>
    <cellStyle name="Comma 2" xfId="4"/>
    <cellStyle name="Comma 2 2" xfId="21"/>
    <cellStyle name="Comma 2 3" xfId="11"/>
    <cellStyle name="Comma 3" xfId="5"/>
    <cellStyle name="Comma 3 2" xfId="10"/>
    <cellStyle name="Comma 4" xfId="8"/>
    <cellStyle name="Hyperlink 2" xfId="15"/>
    <cellStyle name="Hyperlink_Scottish Corporate Sector Statistics 2007 - Registered Tables - Interim - Table 8 2" xfId="6"/>
    <cellStyle name="Normal" xfId="0" builtinId="0"/>
    <cellStyle name="Normal 2" xfId="2"/>
    <cellStyle name="Normal 2 2" xfId="16"/>
    <cellStyle name="Normal 2 3" xfId="12"/>
    <cellStyle name="Normal 3" xfId="9"/>
    <cellStyle name="Normal 4" xfId="14"/>
    <cellStyle name="Normal 4 2" xfId="17"/>
    <cellStyle name="Normal 4 3" xfId="22"/>
    <cellStyle name="Normal 5" xfId="20"/>
    <cellStyle name="Normal 5 2" xfId="23"/>
    <cellStyle name="Normal 6" xfId="7"/>
    <cellStyle name="Normal_Scottish Corporate Sector Statistics 2007 - Registered Tables - Interim - Table 8" xfId="19"/>
    <cellStyle name="Percent 2" xfId="3"/>
    <cellStyle name="Percent 2 2" xfId="13"/>
    <cellStyle name="Percent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opLeftCell="E1" zoomScaleNormal="100" workbookViewId="0">
      <selection activeCell="G6" sqref="G6"/>
    </sheetView>
  </sheetViews>
  <sheetFormatPr defaultRowHeight="14.5" x14ac:dyDescent="0.35"/>
  <cols>
    <col min="1" max="1" width="28.54296875" customWidth="1"/>
    <col min="2" max="4" width="11.7265625" customWidth="1"/>
    <col min="5" max="8" width="18" customWidth="1"/>
    <col min="9" max="10" width="10.7265625" customWidth="1"/>
    <col min="12" max="12" width="12.7265625" bestFit="1" customWidth="1"/>
    <col min="13" max="13" width="14.26953125" customWidth="1"/>
    <col min="14" max="14" width="13.26953125" bestFit="1" customWidth="1"/>
  </cols>
  <sheetData>
    <row r="1" spans="1:13" ht="18.75" x14ac:dyDescent="0.3">
      <c r="A1" s="24" t="s">
        <v>8</v>
      </c>
      <c r="B1" s="2"/>
      <c r="C1" s="2"/>
      <c r="D1" s="2"/>
      <c r="E1" s="2"/>
      <c r="F1" s="2"/>
      <c r="G1" s="2"/>
      <c r="H1" s="2"/>
      <c r="I1" s="24" t="s">
        <v>7</v>
      </c>
      <c r="K1" s="2"/>
    </row>
    <row r="2" spans="1:13" ht="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21" x14ac:dyDescent="0.35">
      <c r="A3" s="54" t="s">
        <v>41</v>
      </c>
      <c r="B3" s="3"/>
      <c r="C3" s="3"/>
      <c r="D3" s="3"/>
      <c r="E3" s="3"/>
      <c r="F3" s="3"/>
      <c r="G3" s="3"/>
      <c r="H3" s="3"/>
      <c r="I3" s="2"/>
      <c r="J3" s="2"/>
      <c r="K3" s="2"/>
      <c r="L3" s="2"/>
    </row>
    <row r="4" spans="1:13" ht="15" x14ac:dyDescent="0.25">
      <c r="A4" s="3"/>
      <c r="B4" s="3"/>
      <c r="C4" s="3"/>
      <c r="D4" s="3"/>
      <c r="E4" s="3"/>
      <c r="F4" s="3"/>
      <c r="G4" s="3"/>
      <c r="H4" s="3"/>
      <c r="I4" s="2"/>
      <c r="J4" s="2"/>
      <c r="K4" s="2"/>
      <c r="L4" s="2"/>
    </row>
    <row r="5" spans="1:13" ht="15.75" thickBot="1" x14ac:dyDescent="0.3">
      <c r="A5" s="3"/>
      <c r="B5" s="3"/>
      <c r="C5" s="3"/>
      <c r="D5" s="3"/>
      <c r="E5" s="3"/>
      <c r="F5" s="3"/>
      <c r="G5" s="3"/>
      <c r="H5" s="3"/>
      <c r="I5" s="2"/>
      <c r="J5" s="2"/>
      <c r="K5" s="2"/>
      <c r="L5" s="2"/>
    </row>
    <row r="6" spans="1:13" s="4" customFormat="1" ht="94.5" customHeight="1" x14ac:dyDescent="0.35">
      <c r="A6" s="115" t="s">
        <v>0</v>
      </c>
      <c r="B6" s="117" t="s">
        <v>37</v>
      </c>
      <c r="C6" s="118"/>
      <c r="D6" s="119"/>
      <c r="E6" s="45" t="s">
        <v>38</v>
      </c>
      <c r="F6" s="46" t="s">
        <v>22</v>
      </c>
      <c r="G6" s="46" t="s">
        <v>39</v>
      </c>
      <c r="H6" s="35" t="s">
        <v>42</v>
      </c>
      <c r="J6" s="52"/>
    </row>
    <row r="7" spans="1:13" s="4" customFormat="1" ht="31" x14ac:dyDescent="0.35">
      <c r="A7" s="116"/>
      <c r="B7" s="47" t="s">
        <v>27</v>
      </c>
      <c r="C7" s="48" t="s">
        <v>28</v>
      </c>
      <c r="D7" s="49" t="s">
        <v>1</v>
      </c>
      <c r="E7" s="33" t="s">
        <v>25</v>
      </c>
      <c r="F7" s="43" t="s">
        <v>23</v>
      </c>
      <c r="G7" s="43" t="s">
        <v>24</v>
      </c>
      <c r="H7" s="44" t="s">
        <v>24</v>
      </c>
      <c r="J7" s="52"/>
    </row>
    <row r="8" spans="1:13" s="4" customFormat="1" ht="18.75" customHeight="1" x14ac:dyDescent="0.25">
      <c r="A8" s="13" t="s">
        <v>13</v>
      </c>
      <c r="B8" s="6">
        <v>165</v>
      </c>
      <c r="C8" s="7">
        <v>450</v>
      </c>
      <c r="D8" s="8">
        <v>620</v>
      </c>
      <c r="E8" s="7">
        <v>82440</v>
      </c>
      <c r="F8" s="9">
        <f>E8/$E$24</f>
        <v>4.9092760544760521E-2</v>
      </c>
      <c r="G8" s="34">
        <f>ROUND($G$24*F8,-3)</f>
        <v>491000</v>
      </c>
      <c r="H8" s="39">
        <v>481497</v>
      </c>
      <c r="J8" s="53"/>
      <c r="L8" s="10"/>
      <c r="M8" s="11"/>
    </row>
    <row r="9" spans="1:13" s="4" customFormat="1" ht="18.75" customHeight="1" x14ac:dyDescent="0.25">
      <c r="A9" s="5" t="s">
        <v>9</v>
      </c>
      <c r="B9" s="6">
        <v>75</v>
      </c>
      <c r="C9" s="7">
        <v>200</v>
      </c>
      <c r="D9" s="8">
        <f t="shared" ref="D9:D23" si="0">SUM(B9:C9)</f>
        <v>275</v>
      </c>
      <c r="E9" s="7">
        <v>22390</v>
      </c>
      <c r="F9" s="9">
        <f t="shared" ref="F9:F23" si="1">E9/$E$24</f>
        <v>1.3333174534172586E-2</v>
      </c>
      <c r="G9" s="34">
        <f t="shared" ref="G9:G23" si="2">ROUND($G$24*F9,-3)</f>
        <v>133000</v>
      </c>
      <c r="H9" s="39">
        <v>140220</v>
      </c>
      <c r="J9" s="53"/>
      <c r="L9" s="10"/>
      <c r="M9" s="11"/>
    </row>
    <row r="10" spans="1:13" s="4" customFormat="1" ht="18.75" customHeight="1" x14ac:dyDescent="0.25">
      <c r="A10" s="5" t="s">
        <v>10</v>
      </c>
      <c r="B10" s="6">
        <v>80</v>
      </c>
      <c r="C10" s="7">
        <v>350</v>
      </c>
      <c r="D10" s="8">
        <v>435</v>
      </c>
      <c r="E10" s="7">
        <v>34010</v>
      </c>
      <c r="F10" s="9">
        <f t="shared" si="1"/>
        <v>2.0252847963698511E-2</v>
      </c>
      <c r="G10" s="34">
        <f t="shared" si="2"/>
        <v>203000</v>
      </c>
      <c r="H10" s="39">
        <v>162377</v>
      </c>
      <c r="J10" s="53"/>
      <c r="L10" s="10"/>
      <c r="M10" s="11"/>
    </row>
    <row r="11" spans="1:13" s="4" customFormat="1" ht="18.75" customHeight="1" x14ac:dyDescent="0.25">
      <c r="A11" s="12" t="s">
        <v>12</v>
      </c>
      <c r="B11" s="6">
        <v>165</v>
      </c>
      <c r="C11" s="7">
        <v>470</v>
      </c>
      <c r="D11" s="8">
        <f t="shared" si="0"/>
        <v>635</v>
      </c>
      <c r="E11" s="7">
        <v>75890</v>
      </c>
      <c r="F11" s="9">
        <f t="shared" si="1"/>
        <v>4.5192256158926199E-2</v>
      </c>
      <c r="G11" s="34">
        <f t="shared" si="2"/>
        <v>452000</v>
      </c>
      <c r="H11" s="39">
        <v>473379</v>
      </c>
      <c r="J11" s="53"/>
      <c r="L11" s="10"/>
      <c r="M11" s="11"/>
    </row>
    <row r="12" spans="1:13" s="4" customFormat="1" ht="18.75" customHeight="1" x14ac:dyDescent="0.3">
      <c r="A12" s="12" t="s">
        <v>17</v>
      </c>
      <c r="B12" s="6">
        <v>315</v>
      </c>
      <c r="C12" s="7">
        <v>1310</v>
      </c>
      <c r="D12" s="8">
        <f t="shared" si="0"/>
        <v>1625</v>
      </c>
      <c r="E12" s="7">
        <v>278180</v>
      </c>
      <c r="F12" s="9">
        <f t="shared" si="1"/>
        <v>0.16565531451166279</v>
      </c>
      <c r="G12" s="34">
        <f t="shared" si="2"/>
        <v>1657000</v>
      </c>
      <c r="H12" s="39">
        <v>1622273</v>
      </c>
      <c r="J12" s="53"/>
      <c r="L12" s="10"/>
      <c r="M12" s="11"/>
    </row>
    <row r="13" spans="1:13" s="4" customFormat="1" ht="18.75" customHeight="1" x14ac:dyDescent="0.3">
      <c r="A13" s="12" t="s">
        <v>15</v>
      </c>
      <c r="B13" s="6">
        <v>155</v>
      </c>
      <c r="C13" s="7">
        <v>430</v>
      </c>
      <c r="D13" s="8">
        <f t="shared" si="0"/>
        <v>585</v>
      </c>
      <c r="E13" s="7">
        <v>91540</v>
      </c>
      <c r="F13" s="9">
        <f t="shared" si="1"/>
        <v>5.4511781905232634E-2</v>
      </c>
      <c r="G13" s="34">
        <f t="shared" si="2"/>
        <v>545000</v>
      </c>
      <c r="H13" s="39">
        <v>636104</v>
      </c>
      <c r="J13" s="53"/>
      <c r="L13" s="10"/>
      <c r="M13" s="11"/>
    </row>
    <row r="14" spans="1:13" s="4" customFormat="1" ht="18.75" customHeight="1" x14ac:dyDescent="0.3">
      <c r="A14" s="12" t="s">
        <v>14</v>
      </c>
      <c r="B14" s="6">
        <v>175</v>
      </c>
      <c r="C14" s="7">
        <v>555</v>
      </c>
      <c r="D14" s="8">
        <v>735</v>
      </c>
      <c r="E14" s="7">
        <v>84740</v>
      </c>
      <c r="F14" s="9">
        <f t="shared" si="1"/>
        <v>5.0462403306198528E-2</v>
      </c>
      <c r="G14" s="34">
        <f t="shared" si="2"/>
        <v>505000</v>
      </c>
      <c r="H14" s="39">
        <v>556412</v>
      </c>
      <c r="J14" s="53"/>
      <c r="L14" s="10"/>
      <c r="M14" s="11"/>
    </row>
    <row r="15" spans="1:13" s="4" customFormat="1" ht="18.75" customHeight="1" x14ac:dyDescent="0.3">
      <c r="A15" s="12" t="s">
        <v>19</v>
      </c>
      <c r="B15" s="6">
        <v>310</v>
      </c>
      <c r="C15" s="7">
        <v>1330</v>
      </c>
      <c r="D15" s="8">
        <f t="shared" si="0"/>
        <v>1640</v>
      </c>
      <c r="E15" s="7">
        <v>309040</v>
      </c>
      <c r="F15" s="9">
        <f t="shared" si="1"/>
        <v>0.18403234738904406</v>
      </c>
      <c r="G15" s="34">
        <f t="shared" si="2"/>
        <v>1840000</v>
      </c>
      <c r="H15" s="39">
        <v>1919275</v>
      </c>
      <c r="J15" s="53"/>
      <c r="L15" s="10"/>
      <c r="M15" s="11"/>
    </row>
    <row r="16" spans="1:13" s="4" customFormat="1" ht="18.75" customHeight="1" x14ac:dyDescent="0.35">
      <c r="A16" s="12" t="s">
        <v>18</v>
      </c>
      <c r="B16" s="6">
        <v>330</v>
      </c>
      <c r="C16" s="7">
        <v>670</v>
      </c>
      <c r="D16" s="8">
        <f t="shared" si="0"/>
        <v>1000</v>
      </c>
      <c r="E16" s="7">
        <v>166310</v>
      </c>
      <c r="F16" s="9">
        <f t="shared" si="1"/>
        <v>9.9037081589023801E-2</v>
      </c>
      <c r="G16" s="34">
        <f t="shared" si="2"/>
        <v>990000</v>
      </c>
      <c r="H16" s="39">
        <v>898237</v>
      </c>
      <c r="J16" s="53"/>
      <c r="L16" s="10"/>
      <c r="M16" s="11"/>
    </row>
    <row r="17" spans="1:13" s="4" customFormat="1" ht="18.75" customHeight="1" x14ac:dyDescent="0.35">
      <c r="A17" s="12" t="s">
        <v>20</v>
      </c>
      <c r="B17" s="6">
        <v>235</v>
      </c>
      <c r="C17" s="7">
        <v>875</v>
      </c>
      <c r="D17" s="8">
        <f t="shared" si="0"/>
        <v>1110</v>
      </c>
      <c r="E17" s="7">
        <v>187080</v>
      </c>
      <c r="F17" s="9">
        <f t="shared" si="1"/>
        <v>0.11140555122166179</v>
      </c>
      <c r="G17" s="34">
        <f t="shared" si="2"/>
        <v>1114000</v>
      </c>
      <c r="H17" s="39">
        <v>835000</v>
      </c>
      <c r="J17" s="53"/>
      <c r="L17" s="10"/>
      <c r="M17" s="11"/>
    </row>
    <row r="18" spans="1:13" s="4" customFormat="1" ht="18.75" customHeight="1" x14ac:dyDescent="0.35">
      <c r="A18" s="12" t="s">
        <v>29</v>
      </c>
      <c r="B18" s="6" t="s">
        <v>2</v>
      </c>
      <c r="C18" s="7" t="s">
        <v>2</v>
      </c>
      <c r="D18" s="8" t="s">
        <v>2</v>
      </c>
      <c r="E18" s="7" t="s">
        <v>2</v>
      </c>
      <c r="F18" s="50" t="s">
        <v>2</v>
      </c>
      <c r="G18" s="55" t="s">
        <v>2</v>
      </c>
      <c r="H18" s="40" t="s">
        <v>2</v>
      </c>
      <c r="J18" s="53"/>
      <c r="M18" s="14"/>
    </row>
    <row r="19" spans="1:13" s="4" customFormat="1" ht="18.75" customHeight="1" x14ac:dyDescent="0.35">
      <c r="A19" s="12" t="s">
        <v>16</v>
      </c>
      <c r="B19" s="6">
        <v>265</v>
      </c>
      <c r="C19" s="7">
        <v>905</v>
      </c>
      <c r="D19" s="8">
        <f t="shared" si="0"/>
        <v>1170</v>
      </c>
      <c r="E19" s="7">
        <v>178640</v>
      </c>
      <c r="F19" s="9">
        <f t="shared" si="1"/>
        <v>0.10637955778403711</v>
      </c>
      <c r="G19" s="34">
        <f t="shared" si="2"/>
        <v>1064000</v>
      </c>
      <c r="H19" s="39">
        <v>1112197</v>
      </c>
      <c r="J19" s="53"/>
      <c r="L19" s="10"/>
      <c r="M19" s="11"/>
    </row>
    <row r="20" spans="1:13" s="4" customFormat="1" ht="18.75" customHeight="1" x14ac:dyDescent="0.35">
      <c r="A20" s="12" t="s">
        <v>33</v>
      </c>
      <c r="B20" s="6" t="s">
        <v>2</v>
      </c>
      <c r="C20" s="7" t="s">
        <v>2</v>
      </c>
      <c r="D20" s="8" t="s">
        <v>2</v>
      </c>
      <c r="E20" s="7" t="s">
        <v>2</v>
      </c>
      <c r="F20" s="50" t="s">
        <v>2</v>
      </c>
      <c r="G20" s="55" t="s">
        <v>2</v>
      </c>
      <c r="H20" s="40" t="s">
        <v>2</v>
      </c>
      <c r="J20" s="53"/>
    </row>
    <row r="21" spans="1:13" s="4" customFormat="1" ht="18.75" customHeight="1" x14ac:dyDescent="0.35">
      <c r="A21" s="12" t="s">
        <v>3</v>
      </c>
      <c r="B21" s="6" t="s">
        <v>2</v>
      </c>
      <c r="C21" s="7" t="s">
        <v>2</v>
      </c>
      <c r="D21" s="8" t="s">
        <v>2</v>
      </c>
      <c r="E21" s="7" t="s">
        <v>2</v>
      </c>
      <c r="F21" s="50" t="s">
        <v>2</v>
      </c>
      <c r="G21" s="55" t="s">
        <v>2</v>
      </c>
      <c r="H21" s="39">
        <v>100000</v>
      </c>
      <c r="J21" s="53"/>
      <c r="L21" s="10"/>
    </row>
    <row r="22" spans="1:13" s="4" customFormat="1" ht="18.75" customHeight="1" x14ac:dyDescent="0.35">
      <c r="A22" s="12" t="s">
        <v>21</v>
      </c>
      <c r="B22" s="6">
        <v>195</v>
      </c>
      <c r="C22" s="7">
        <v>575</v>
      </c>
      <c r="D22" s="8">
        <f t="shared" si="0"/>
        <v>770</v>
      </c>
      <c r="E22" s="7">
        <v>115930</v>
      </c>
      <c r="F22" s="9">
        <f t="shared" si="1"/>
        <v>6.903595014500348E-2</v>
      </c>
      <c r="G22" s="34">
        <f t="shared" si="2"/>
        <v>690000</v>
      </c>
      <c r="H22" s="39">
        <v>734098</v>
      </c>
      <c r="J22" s="53"/>
      <c r="L22" s="10"/>
      <c r="M22" s="11"/>
    </row>
    <row r="23" spans="1:13" s="4" customFormat="1" ht="18.75" customHeight="1" x14ac:dyDescent="0.35">
      <c r="A23" s="15" t="s">
        <v>11</v>
      </c>
      <c r="B23" s="16">
        <v>100</v>
      </c>
      <c r="C23" s="17">
        <v>505</v>
      </c>
      <c r="D23" s="18">
        <f t="shared" si="0"/>
        <v>605</v>
      </c>
      <c r="E23" s="17">
        <v>53080</v>
      </c>
      <c r="F23" s="19">
        <f t="shared" si="1"/>
        <v>3.1608972946577975E-2</v>
      </c>
      <c r="G23" s="36">
        <f t="shared" si="2"/>
        <v>316000</v>
      </c>
      <c r="H23" s="32">
        <v>328931</v>
      </c>
      <c r="J23" s="51"/>
      <c r="L23" s="10"/>
      <c r="M23" s="11"/>
    </row>
    <row r="24" spans="1:13" s="4" customFormat="1" ht="19.5" customHeight="1" thickBot="1" x14ac:dyDescent="0.4">
      <c r="A24" s="25" t="s">
        <v>4</v>
      </c>
      <c r="B24" s="20">
        <v>1240</v>
      </c>
      <c r="C24" s="21">
        <v>3015</v>
      </c>
      <c r="D24" s="22">
        <v>4260</v>
      </c>
      <c r="E24" s="21">
        <f>SUM(E8:E23)</f>
        <v>1679270</v>
      </c>
      <c r="F24" s="23">
        <f>SUM(F8:F23)</f>
        <v>1</v>
      </c>
      <c r="G24" s="38">
        <v>10000000</v>
      </c>
      <c r="H24" s="37">
        <f>SUM(H8:H23)</f>
        <v>10000000</v>
      </c>
      <c r="J24" s="51"/>
    </row>
    <row r="25" spans="1:13" s="58" customFormat="1" ht="12.75" customHeight="1" x14ac:dyDescent="0.25">
      <c r="A25" s="57" t="s">
        <v>34</v>
      </c>
      <c r="E25" s="59"/>
      <c r="G25" s="60"/>
    </row>
    <row r="26" spans="1:13" s="58" customFormat="1" ht="12.75" customHeight="1" x14ac:dyDescent="0.25">
      <c r="A26" s="57" t="s">
        <v>35</v>
      </c>
      <c r="E26" s="59"/>
      <c r="G26" s="60"/>
    </row>
    <row r="27" spans="1:13" s="58" customFormat="1" ht="12.75" customHeight="1" x14ac:dyDescent="0.25">
      <c r="A27" s="57" t="s">
        <v>36</v>
      </c>
    </row>
    <row r="28" spans="1:13" ht="12.75" customHeight="1" x14ac:dyDescent="0.35">
      <c r="A28" s="56"/>
    </row>
    <row r="29" spans="1:13" s="27" customFormat="1" ht="13" x14ac:dyDescent="0.3">
      <c r="A29" s="26" t="s">
        <v>5</v>
      </c>
    </row>
    <row r="30" spans="1:13" s="27" customFormat="1" ht="13" x14ac:dyDescent="0.3">
      <c r="A30" s="28" t="s">
        <v>31</v>
      </c>
    </row>
    <row r="31" spans="1:13" s="27" customFormat="1" ht="6" customHeight="1" x14ac:dyDescent="0.3">
      <c r="A31" s="29"/>
    </row>
    <row r="32" spans="1:13" s="27" customFormat="1" ht="13" x14ac:dyDescent="0.3">
      <c r="A32" s="30" t="s">
        <v>6</v>
      </c>
    </row>
    <row r="33" spans="1:9" s="27" customFormat="1" ht="13" x14ac:dyDescent="0.3">
      <c r="A33" s="29" t="s">
        <v>26</v>
      </c>
    </row>
    <row r="34" spans="1:9" s="27" customFormat="1" ht="13" x14ac:dyDescent="0.3">
      <c r="A34" s="29" t="s">
        <v>30</v>
      </c>
    </row>
    <row r="35" spans="1:9" s="27" customFormat="1" ht="13" x14ac:dyDescent="0.3">
      <c r="A35" s="31" t="s">
        <v>32</v>
      </c>
    </row>
    <row r="36" spans="1:9" s="27" customFormat="1" ht="13" x14ac:dyDescent="0.3">
      <c r="A36" s="41" t="s">
        <v>40</v>
      </c>
      <c r="B36" s="42"/>
      <c r="C36" s="42"/>
      <c r="D36" s="42"/>
      <c r="E36" s="42"/>
      <c r="F36" s="42"/>
      <c r="G36" s="42"/>
      <c r="H36" s="42"/>
      <c r="I36" s="42"/>
    </row>
    <row r="37" spans="1:9" s="27" customFormat="1" ht="13" x14ac:dyDescent="0.3">
      <c r="A37" s="29" t="s">
        <v>43</v>
      </c>
    </row>
    <row r="38" spans="1:9" ht="6" customHeight="1" x14ac:dyDescent="0.35">
      <c r="A38" s="1"/>
    </row>
  </sheetData>
  <mergeCells count="2">
    <mergeCell ref="A6:A7"/>
    <mergeCell ref="B6:D6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zoomScale="80" zoomScaleNormal="80" workbookViewId="0">
      <selection activeCell="H3" sqref="H3"/>
    </sheetView>
  </sheetViews>
  <sheetFormatPr defaultRowHeight="14.5" x14ac:dyDescent="0.35"/>
  <cols>
    <col min="1" max="1" width="32.7265625" customWidth="1"/>
    <col min="2" max="4" width="12.7265625" customWidth="1"/>
    <col min="5" max="6" width="20.7265625" customWidth="1"/>
    <col min="7" max="8" width="28" customWidth="1"/>
    <col min="9" max="9" width="20.7265625" customWidth="1"/>
    <col min="10" max="10" width="9.54296875" customWidth="1"/>
  </cols>
  <sheetData>
    <row r="1" spans="1:9" ht="22.5" customHeight="1" x14ac:dyDescent="0.3">
      <c r="I1" s="87" t="s">
        <v>7</v>
      </c>
    </row>
    <row r="2" spans="1:9" ht="22.5" customHeight="1" x14ac:dyDescent="0.35">
      <c r="A2" s="70" t="s">
        <v>59</v>
      </c>
      <c r="B2" s="2"/>
      <c r="C2" s="2"/>
      <c r="D2" s="2"/>
      <c r="E2" s="2"/>
      <c r="F2" s="2"/>
      <c r="G2" s="2"/>
      <c r="H2" s="2"/>
    </row>
    <row r="3" spans="1:9" ht="22.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22.5" customHeight="1" x14ac:dyDescent="0.3">
      <c r="A4" s="71" t="s">
        <v>57</v>
      </c>
      <c r="B4" s="3"/>
      <c r="C4" s="3"/>
      <c r="D4" s="3"/>
      <c r="E4" s="3"/>
      <c r="F4" s="3"/>
      <c r="G4" s="3"/>
      <c r="H4" s="3"/>
      <c r="I4" s="3"/>
    </row>
    <row r="5" spans="1:9" ht="22.5" customHeight="1" thickBot="1" x14ac:dyDescent="0.3">
      <c r="A5" s="3"/>
      <c r="B5" s="3"/>
      <c r="C5" s="3"/>
      <c r="D5" s="3"/>
      <c r="E5" s="3"/>
      <c r="F5" s="3"/>
      <c r="G5" s="3"/>
      <c r="H5" s="63"/>
      <c r="I5" s="3"/>
    </row>
    <row r="6" spans="1:9" s="4" customFormat="1" ht="75" customHeight="1" x14ac:dyDescent="0.35">
      <c r="A6" s="120" t="s">
        <v>0</v>
      </c>
      <c r="B6" s="122" t="s">
        <v>51</v>
      </c>
      <c r="C6" s="122"/>
      <c r="D6" s="122"/>
      <c r="E6" s="95" t="s">
        <v>52</v>
      </c>
      <c r="F6" s="104" t="s">
        <v>44</v>
      </c>
      <c r="G6" s="96" t="s">
        <v>61</v>
      </c>
      <c r="H6" s="96" t="s">
        <v>60</v>
      </c>
      <c r="I6" s="97" t="s">
        <v>62</v>
      </c>
    </row>
    <row r="7" spans="1:9" s="4" customFormat="1" ht="31" x14ac:dyDescent="0.35">
      <c r="A7" s="121"/>
      <c r="B7" s="48" t="s">
        <v>27</v>
      </c>
      <c r="C7" s="48" t="s">
        <v>28</v>
      </c>
      <c r="D7" s="62" t="s">
        <v>1</v>
      </c>
      <c r="E7" s="49" t="s">
        <v>54</v>
      </c>
      <c r="F7" s="105" t="s">
        <v>55</v>
      </c>
      <c r="G7" s="61" t="s">
        <v>56</v>
      </c>
      <c r="H7" s="61" t="s">
        <v>56</v>
      </c>
      <c r="I7" s="44" t="s">
        <v>56</v>
      </c>
    </row>
    <row r="8" spans="1:9" s="4" customFormat="1" ht="22.5" customHeight="1" x14ac:dyDescent="0.3">
      <c r="A8" s="110" t="s">
        <v>13</v>
      </c>
      <c r="B8" s="72">
        <v>165</v>
      </c>
      <c r="C8" s="72">
        <v>450</v>
      </c>
      <c r="D8" s="73">
        <v>610</v>
      </c>
      <c r="E8" s="74">
        <v>81610</v>
      </c>
      <c r="F8" s="106">
        <v>4.8612972593029422E-2</v>
      </c>
      <c r="G8" s="101">
        <v>481497</v>
      </c>
      <c r="H8" s="75">
        <v>145839</v>
      </c>
      <c r="I8" s="88">
        <v>621545</v>
      </c>
    </row>
    <row r="9" spans="1:9" s="4" customFormat="1" ht="22.5" customHeight="1" x14ac:dyDescent="0.3">
      <c r="A9" s="111" t="s">
        <v>9</v>
      </c>
      <c r="B9" s="72">
        <v>75</v>
      </c>
      <c r="C9" s="72">
        <v>205</v>
      </c>
      <c r="D9" s="73">
        <v>280</v>
      </c>
      <c r="E9" s="76">
        <v>23200</v>
      </c>
      <c r="F9" s="106">
        <v>1.3819641761527786E-2</v>
      </c>
      <c r="G9" s="101">
        <v>140220</v>
      </c>
      <c r="H9" s="77">
        <v>41459</v>
      </c>
      <c r="I9" s="89">
        <v>180002</v>
      </c>
    </row>
    <row r="10" spans="1:9" s="4" customFormat="1" ht="22.5" customHeight="1" x14ac:dyDescent="0.3">
      <c r="A10" s="111" t="s">
        <v>10</v>
      </c>
      <c r="B10" s="72">
        <v>85</v>
      </c>
      <c r="C10" s="72">
        <v>350</v>
      </c>
      <c r="D10" s="73">
        <v>435</v>
      </c>
      <c r="E10" s="76">
        <v>35340</v>
      </c>
      <c r="F10" s="106">
        <v>2.1051126717775513E-2</v>
      </c>
      <c r="G10" s="101">
        <v>162377</v>
      </c>
      <c r="H10" s="77">
        <v>63153</v>
      </c>
      <c r="I10" s="89">
        <v>223448</v>
      </c>
    </row>
    <row r="11" spans="1:9" s="4" customFormat="1" ht="22.5" customHeight="1" x14ac:dyDescent="0.3">
      <c r="A11" s="112" t="s">
        <v>12</v>
      </c>
      <c r="B11" s="72">
        <v>165</v>
      </c>
      <c r="C11" s="72">
        <v>470</v>
      </c>
      <c r="D11" s="73">
        <v>635</v>
      </c>
      <c r="E11" s="76">
        <v>75250</v>
      </c>
      <c r="F11" s="106">
        <v>4.482448459288646E-2</v>
      </c>
      <c r="G11" s="101">
        <v>473379</v>
      </c>
      <c r="H11" s="77">
        <v>134473</v>
      </c>
      <c r="I11" s="89">
        <v>602241</v>
      </c>
    </row>
    <row r="12" spans="1:9" s="4" customFormat="1" ht="22.5" customHeight="1" x14ac:dyDescent="0.3">
      <c r="A12" s="112" t="s">
        <v>17</v>
      </c>
      <c r="B12" s="72">
        <v>335</v>
      </c>
      <c r="C12" s="72">
        <v>1350</v>
      </c>
      <c r="D12" s="73">
        <v>1685</v>
      </c>
      <c r="E12" s="76">
        <v>285040</v>
      </c>
      <c r="F12" s="106">
        <v>0.1697909779183569</v>
      </c>
      <c r="G12" s="101">
        <v>1622273</v>
      </c>
      <c r="H12" s="77">
        <v>509373</v>
      </c>
      <c r="I12" s="89">
        <v>2111969</v>
      </c>
    </row>
    <row r="13" spans="1:9" s="4" customFormat="1" ht="22.5" customHeight="1" x14ac:dyDescent="0.3">
      <c r="A13" s="112" t="s">
        <v>15</v>
      </c>
      <c r="B13" s="72">
        <v>155</v>
      </c>
      <c r="C13" s="72">
        <v>425</v>
      </c>
      <c r="D13" s="73">
        <v>585</v>
      </c>
      <c r="E13" s="76">
        <v>88360</v>
      </c>
      <c r="F13" s="106">
        <v>5.2633773536577375E-2</v>
      </c>
      <c r="G13" s="101">
        <v>636104</v>
      </c>
      <c r="H13" s="77">
        <v>157901</v>
      </c>
      <c r="I13" s="89">
        <v>786676</v>
      </c>
    </row>
    <row r="14" spans="1:9" s="4" customFormat="1" ht="22.5" customHeight="1" x14ac:dyDescent="0.3">
      <c r="A14" s="112" t="s">
        <v>14</v>
      </c>
      <c r="B14" s="72">
        <v>175</v>
      </c>
      <c r="C14" s="72">
        <v>570</v>
      </c>
      <c r="D14" s="73">
        <v>745</v>
      </c>
      <c r="E14" s="76">
        <v>84950</v>
      </c>
      <c r="F14" s="106">
        <v>5.0602524467318333E-2</v>
      </c>
      <c r="G14" s="101">
        <v>556412</v>
      </c>
      <c r="H14" s="77">
        <v>151808</v>
      </c>
      <c r="I14" s="89">
        <v>701683</v>
      </c>
    </row>
    <row r="15" spans="1:9" s="4" customFormat="1" ht="22.5" customHeight="1" x14ac:dyDescent="0.3">
      <c r="A15" s="112" t="s">
        <v>19</v>
      </c>
      <c r="B15" s="72">
        <v>325</v>
      </c>
      <c r="C15" s="72">
        <v>1365</v>
      </c>
      <c r="D15" s="73">
        <v>1690</v>
      </c>
      <c r="E15" s="76">
        <v>304240</v>
      </c>
      <c r="F15" s="106">
        <v>0.18122792282444886</v>
      </c>
      <c r="G15" s="101">
        <v>1919275</v>
      </c>
      <c r="H15" s="77">
        <v>543684</v>
      </c>
      <c r="I15" s="89">
        <v>2440224</v>
      </c>
    </row>
    <row r="16" spans="1:9" s="4" customFormat="1" ht="22.5" customHeight="1" x14ac:dyDescent="0.3">
      <c r="A16" s="112" t="s">
        <v>18</v>
      </c>
      <c r="B16" s="72">
        <v>340</v>
      </c>
      <c r="C16" s="72">
        <v>670</v>
      </c>
      <c r="D16" s="73">
        <v>1010</v>
      </c>
      <c r="E16" s="76">
        <v>167140</v>
      </c>
      <c r="F16" s="106">
        <v>9.9560988104385947E-2</v>
      </c>
      <c r="G16" s="101">
        <v>898237</v>
      </c>
      <c r="H16" s="77">
        <v>298683</v>
      </c>
      <c r="I16" s="89">
        <v>1185871</v>
      </c>
    </row>
    <row r="17" spans="1:9" s="4" customFormat="1" ht="22.5" customHeight="1" x14ac:dyDescent="0.3">
      <c r="A17" s="112" t="s">
        <v>20</v>
      </c>
      <c r="B17" s="72">
        <v>245</v>
      </c>
      <c r="C17" s="72">
        <v>875</v>
      </c>
      <c r="D17" s="73">
        <v>1120</v>
      </c>
      <c r="E17" s="76">
        <v>187570</v>
      </c>
      <c r="F17" s="106">
        <v>0.11173061229352442</v>
      </c>
      <c r="G17" s="101">
        <v>835000</v>
      </c>
      <c r="H17" s="77">
        <v>335192</v>
      </c>
      <c r="I17" s="89">
        <v>1159390</v>
      </c>
    </row>
    <row r="18" spans="1:9" s="4" customFormat="1" ht="22.5" customHeight="1" x14ac:dyDescent="0.4">
      <c r="A18" s="112" t="s">
        <v>50</v>
      </c>
      <c r="B18" s="72" t="s">
        <v>2</v>
      </c>
      <c r="C18" s="72" t="s">
        <v>2</v>
      </c>
      <c r="D18" s="73" t="s">
        <v>2</v>
      </c>
      <c r="E18" s="78" t="s">
        <v>2</v>
      </c>
      <c r="F18" s="107" t="s">
        <v>2</v>
      </c>
      <c r="G18" s="102" t="s">
        <v>2</v>
      </c>
      <c r="H18" s="79" t="s">
        <v>2</v>
      </c>
      <c r="I18" s="90" t="s">
        <v>2</v>
      </c>
    </row>
    <row r="19" spans="1:9" s="4" customFormat="1" ht="22.5" customHeight="1" x14ac:dyDescent="0.4">
      <c r="A19" s="112" t="s">
        <v>16</v>
      </c>
      <c r="B19" s="72">
        <v>270</v>
      </c>
      <c r="C19" s="72">
        <v>920</v>
      </c>
      <c r="D19" s="73">
        <v>1190</v>
      </c>
      <c r="E19" s="76">
        <v>177480</v>
      </c>
      <c r="F19" s="106">
        <v>0.10572025947568756</v>
      </c>
      <c r="G19" s="101">
        <v>1112197</v>
      </c>
      <c r="H19" s="77">
        <v>317161</v>
      </c>
      <c r="I19" s="90">
        <v>1416164</v>
      </c>
    </row>
    <row r="20" spans="1:9" s="4" customFormat="1" ht="22.5" customHeight="1" x14ac:dyDescent="0.4">
      <c r="A20" s="112" t="s">
        <v>33</v>
      </c>
      <c r="B20" s="72" t="s">
        <v>2</v>
      </c>
      <c r="C20" s="72" t="s">
        <v>2</v>
      </c>
      <c r="D20" s="73" t="s">
        <v>2</v>
      </c>
      <c r="E20" s="78" t="s">
        <v>2</v>
      </c>
      <c r="F20" s="107" t="s">
        <v>2</v>
      </c>
      <c r="G20" s="102" t="s">
        <v>2</v>
      </c>
      <c r="H20" s="94" t="s">
        <v>2</v>
      </c>
      <c r="I20" s="91" t="s">
        <v>2</v>
      </c>
    </row>
    <row r="21" spans="1:9" s="4" customFormat="1" ht="22.5" customHeight="1" x14ac:dyDescent="0.4">
      <c r="A21" s="112" t="s">
        <v>3</v>
      </c>
      <c r="B21" s="72" t="s">
        <v>2</v>
      </c>
      <c r="C21" s="72" t="s">
        <v>2</v>
      </c>
      <c r="D21" s="73" t="s">
        <v>2</v>
      </c>
      <c r="E21" s="78" t="s">
        <v>2</v>
      </c>
      <c r="F21" s="107" t="s">
        <v>2</v>
      </c>
      <c r="G21" s="101">
        <v>100000</v>
      </c>
      <c r="H21" s="94" t="s">
        <v>2</v>
      </c>
      <c r="I21" s="89">
        <v>99077</v>
      </c>
    </row>
    <row r="22" spans="1:9" s="4" customFormat="1" ht="22.5" customHeight="1" x14ac:dyDescent="0.4">
      <c r="A22" s="112" t="s">
        <v>21</v>
      </c>
      <c r="B22" s="72">
        <v>195</v>
      </c>
      <c r="C22" s="72">
        <v>575</v>
      </c>
      <c r="D22" s="73">
        <v>770</v>
      </c>
      <c r="E22" s="76">
        <v>115860</v>
      </c>
      <c r="F22" s="106">
        <v>6.9014814417698675E-2</v>
      </c>
      <c r="G22" s="101">
        <v>734098</v>
      </c>
      <c r="H22" s="77">
        <v>207044</v>
      </c>
      <c r="I22" s="89">
        <v>932455</v>
      </c>
    </row>
    <row r="23" spans="1:9" s="4" customFormat="1" ht="22.5" customHeight="1" x14ac:dyDescent="0.4">
      <c r="A23" s="113" t="s">
        <v>11</v>
      </c>
      <c r="B23" s="80">
        <v>100</v>
      </c>
      <c r="C23" s="80">
        <v>500</v>
      </c>
      <c r="D23" s="81">
        <v>595</v>
      </c>
      <c r="E23" s="82">
        <v>52730</v>
      </c>
      <c r="F23" s="108">
        <v>3.1409901296782762E-2</v>
      </c>
      <c r="G23" s="103">
        <v>328931</v>
      </c>
      <c r="H23" s="83">
        <v>94230</v>
      </c>
      <c r="I23" s="92">
        <v>419255</v>
      </c>
    </row>
    <row r="24" spans="1:9" s="4" customFormat="1" ht="22.5" customHeight="1" thickBot="1" x14ac:dyDescent="0.45">
      <c r="A24" s="114" t="s">
        <v>4</v>
      </c>
      <c r="B24" s="84">
        <v>1285</v>
      </c>
      <c r="C24" s="84">
        <v>3080</v>
      </c>
      <c r="D24" s="85">
        <v>4365</v>
      </c>
      <c r="E24" s="84">
        <v>1678750</v>
      </c>
      <c r="F24" s="109">
        <v>1</v>
      </c>
      <c r="G24" s="86">
        <v>10000000</v>
      </c>
      <c r="H24" s="86">
        <v>3000000</v>
      </c>
      <c r="I24" s="93">
        <v>12880000</v>
      </c>
    </row>
    <row r="25" spans="1:9" s="58" customFormat="1" ht="12.75" customHeight="1" x14ac:dyDescent="0.25">
      <c r="A25" s="57"/>
      <c r="E25" s="59"/>
      <c r="G25" s="60"/>
      <c r="H25" s="60"/>
    </row>
    <row r="26" spans="1:9" s="27" customFormat="1" ht="15" customHeight="1" x14ac:dyDescent="0.3">
      <c r="A26" s="98" t="s">
        <v>5</v>
      </c>
      <c r="B26" s="64"/>
      <c r="C26" s="64"/>
      <c r="D26" s="64"/>
      <c r="E26" s="65"/>
      <c r="F26" s="64"/>
      <c r="G26" s="66"/>
      <c r="H26" s="66"/>
      <c r="I26" s="66"/>
    </row>
    <row r="27" spans="1:9" s="27" customFormat="1" ht="15" customHeight="1" x14ac:dyDescent="0.3">
      <c r="A27" s="98" t="s">
        <v>58</v>
      </c>
      <c r="B27" s="64"/>
      <c r="C27" s="64"/>
      <c r="D27" s="64"/>
      <c r="E27" s="64"/>
      <c r="F27" s="64"/>
      <c r="G27" s="66"/>
      <c r="H27" s="66"/>
      <c r="I27" s="66"/>
    </row>
    <row r="28" spans="1:9" s="27" customFormat="1" ht="12.75" customHeight="1" x14ac:dyDescent="0.3">
      <c r="A28" s="99"/>
      <c r="B28" s="64"/>
      <c r="C28" s="64"/>
      <c r="D28" s="64"/>
      <c r="E28" s="64"/>
      <c r="F28" s="64"/>
      <c r="G28" s="66"/>
      <c r="H28" s="66"/>
      <c r="I28" s="66"/>
    </row>
    <row r="29" spans="1:9" s="27" customFormat="1" ht="15" customHeight="1" x14ac:dyDescent="0.3">
      <c r="A29" s="99" t="s">
        <v>6</v>
      </c>
      <c r="B29" s="64"/>
      <c r="C29" s="64"/>
      <c r="D29" s="64"/>
      <c r="E29" s="64"/>
      <c r="F29" s="64"/>
      <c r="G29" s="66"/>
      <c r="H29" s="66"/>
      <c r="I29" s="66"/>
    </row>
    <row r="30" spans="1:9" s="27" customFormat="1" ht="15" customHeight="1" x14ac:dyDescent="0.3">
      <c r="A30" s="99" t="s">
        <v>45</v>
      </c>
      <c r="B30" s="64"/>
      <c r="C30" s="64"/>
      <c r="D30" s="64"/>
      <c r="E30" s="64"/>
      <c r="F30" s="64"/>
      <c r="G30" s="66"/>
      <c r="H30" s="66"/>
      <c r="I30" s="66"/>
    </row>
    <row r="31" spans="1:9" s="27" customFormat="1" ht="15" customHeight="1" x14ac:dyDescent="0.3">
      <c r="A31" s="99" t="s">
        <v>46</v>
      </c>
      <c r="B31" s="68"/>
      <c r="C31" s="69"/>
      <c r="D31" s="69"/>
      <c r="E31" s="69"/>
      <c r="F31" s="69"/>
      <c r="G31" s="66"/>
      <c r="H31" s="66"/>
      <c r="I31" s="66"/>
    </row>
    <row r="32" spans="1:9" s="27" customFormat="1" ht="15" customHeight="1" x14ac:dyDescent="0.3">
      <c r="A32" s="98" t="s">
        <v>53</v>
      </c>
      <c r="B32" s="68"/>
      <c r="C32" s="69"/>
      <c r="D32" s="69"/>
      <c r="E32" s="69"/>
      <c r="F32" s="69"/>
      <c r="G32" s="66"/>
      <c r="H32" s="66"/>
      <c r="I32" s="66"/>
    </row>
    <row r="33" spans="1:9" s="27" customFormat="1" ht="15" customHeight="1" x14ac:dyDescent="0.3">
      <c r="A33" s="99" t="s">
        <v>47</v>
      </c>
      <c r="B33" s="64"/>
      <c r="C33" s="64"/>
      <c r="D33" s="64"/>
      <c r="E33" s="64"/>
      <c r="F33" s="64"/>
      <c r="G33" s="66"/>
      <c r="H33" s="66"/>
      <c r="I33" s="66"/>
    </row>
    <row r="34" spans="1:9" s="27" customFormat="1" ht="15" customHeight="1" x14ac:dyDescent="0.3">
      <c r="A34" s="99" t="s">
        <v>48</v>
      </c>
      <c r="B34" s="64"/>
      <c r="C34" s="64"/>
      <c r="D34" s="64"/>
      <c r="E34" s="64"/>
      <c r="F34" s="64"/>
      <c r="G34" s="66"/>
      <c r="H34" s="66"/>
      <c r="I34" s="66"/>
    </row>
    <row r="35" spans="1:9" s="27" customFormat="1" ht="15" customHeight="1" x14ac:dyDescent="0.3">
      <c r="A35" s="99" t="s">
        <v>49</v>
      </c>
      <c r="B35" s="64"/>
      <c r="C35" s="64"/>
      <c r="D35" s="64"/>
      <c r="E35" s="64"/>
      <c r="F35" s="64"/>
      <c r="G35" s="66"/>
      <c r="H35" s="66"/>
      <c r="I35" s="66"/>
    </row>
    <row r="36" spans="1:9" s="27" customFormat="1" ht="15" customHeight="1" x14ac:dyDescent="0.3">
      <c r="A36" s="99" t="s">
        <v>63</v>
      </c>
      <c r="B36" s="64"/>
      <c r="C36" s="64"/>
      <c r="D36" s="64"/>
      <c r="E36" s="64"/>
      <c r="F36" s="64"/>
      <c r="G36" s="66"/>
      <c r="H36" s="66"/>
      <c r="I36" s="66"/>
    </row>
    <row r="37" spans="1:9" s="27" customFormat="1" ht="15" customHeight="1" x14ac:dyDescent="0.3">
      <c r="A37" s="100" t="s">
        <v>64</v>
      </c>
      <c r="B37" s="64"/>
      <c r="C37" s="64"/>
      <c r="D37" s="64"/>
      <c r="E37" s="64"/>
      <c r="F37" s="64"/>
      <c r="G37" s="66"/>
      <c r="H37" s="66"/>
      <c r="I37" s="66"/>
    </row>
    <row r="38" spans="1:9" s="27" customFormat="1" ht="15" customHeight="1" x14ac:dyDescent="0.3">
      <c r="A38" s="99" t="s">
        <v>65</v>
      </c>
      <c r="B38" s="64"/>
      <c r="C38" s="64"/>
      <c r="D38" s="64"/>
      <c r="E38" s="64"/>
      <c r="F38" s="64"/>
      <c r="G38" s="66"/>
      <c r="H38" s="66"/>
      <c r="I38" s="66"/>
    </row>
    <row r="39" spans="1:9" s="2" customFormat="1" x14ac:dyDescent="0.35">
      <c r="A39" s="67"/>
      <c r="B39" s="64"/>
      <c r="C39" s="64"/>
      <c r="D39" s="64"/>
      <c r="E39" s="64"/>
      <c r="F39" s="64"/>
      <c r="G39" s="66"/>
      <c r="H39" s="66"/>
      <c r="I39" s="66"/>
    </row>
    <row r="40" spans="1:9" s="2" customFormat="1" x14ac:dyDescent="0.35">
      <c r="A40" s="67"/>
      <c r="B40" s="64"/>
      <c r="C40" s="64"/>
      <c r="D40" s="64"/>
      <c r="E40" s="64"/>
      <c r="F40" s="64"/>
    </row>
    <row r="41" spans="1:9" s="2" customFormat="1" x14ac:dyDescent="0.35">
      <c r="A41" s="67"/>
      <c r="B41" s="64"/>
      <c r="C41" s="64"/>
      <c r="D41" s="64"/>
      <c r="E41" s="64"/>
      <c r="F41" s="64"/>
    </row>
    <row r="42" spans="1:9" s="2" customFormat="1" x14ac:dyDescent="0.35">
      <c r="A42" s="67"/>
      <c r="B42" s="64"/>
      <c r="C42" s="64"/>
      <c r="D42" s="64"/>
      <c r="E42" s="64"/>
      <c r="F42" s="64"/>
    </row>
    <row r="43" spans="1:9" s="2" customFormat="1" x14ac:dyDescent="0.35">
      <c r="A43" s="67"/>
      <c r="B43" s="64"/>
      <c r="C43" s="64"/>
      <c r="D43" s="64"/>
      <c r="E43" s="64"/>
      <c r="F43" s="64"/>
    </row>
    <row r="44" spans="1:9" s="2" customFormat="1" x14ac:dyDescent="0.35">
      <c r="A44" s="67"/>
      <c r="B44" s="64"/>
      <c r="C44" s="64"/>
      <c r="D44" s="64"/>
      <c r="E44" s="64"/>
      <c r="F44" s="64"/>
    </row>
    <row r="45" spans="1:9" s="2" customFormat="1" x14ac:dyDescent="0.35">
      <c r="A45" s="67"/>
      <c r="B45" s="64"/>
      <c r="C45" s="64"/>
      <c r="D45" s="64"/>
      <c r="E45" s="64"/>
      <c r="F45" s="64"/>
    </row>
    <row r="46" spans="1:9" s="2" customFormat="1" x14ac:dyDescent="0.35">
      <c r="A46" s="67"/>
      <c r="B46" s="64"/>
      <c r="C46" s="64"/>
      <c r="D46" s="64"/>
      <c r="E46" s="64"/>
      <c r="F46" s="64"/>
    </row>
    <row r="47" spans="1:9" s="2" customFormat="1" x14ac:dyDescent="0.35">
      <c r="A47" s="67"/>
      <c r="B47" s="66"/>
      <c r="C47" s="66"/>
      <c r="D47" s="66"/>
      <c r="E47" s="66"/>
      <c r="F47" s="66"/>
    </row>
    <row r="48" spans="1:9" s="2" customFormat="1" x14ac:dyDescent="0.35"/>
  </sheetData>
  <mergeCells count="2">
    <mergeCell ref="A6:A7"/>
    <mergeCell ref="B6:D6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Annex A FWDF allocations £10m</vt:lpstr>
      <vt:lpstr>FWDF21-22(Yr5) Levy allocations</vt:lpstr>
      <vt:lpstr>'Annex A FWDF allocations £10m'!Print_Area</vt:lpstr>
      <vt:lpstr>'FWDF21-22(Yr5) Levy allocations'!Print_Area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FWDF 2021-22 Annex A Breakdown of college funding allocations for Levy-paying employers</dc:title>
  <dc:creator/>
  <cp:lastModifiedBy>Giulio Romano</cp:lastModifiedBy>
  <cp:lastPrinted>2021-07-10T15:13:30Z</cp:lastPrinted>
  <dcterms:created xsi:type="dcterms:W3CDTF">2017-08-25T13:10:26Z</dcterms:created>
  <dcterms:modified xsi:type="dcterms:W3CDTF">2021-07-28T08:20:16Z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